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Z:\Financial Results\2019\4Q19\FINAL MATERIALS\Financial Supplement\"/>
    </mc:Choice>
  </mc:AlternateContent>
  <xr:revisionPtr revIDLastSave="0" documentId="13_ncr:1_{2200597D-445F-4612-9596-5DA95BD6EBE7}" xr6:coauthVersionLast="44" xr6:coauthVersionMax="44" xr10:uidLastSave="{00000000-0000-0000-0000-000000000000}"/>
  <bookViews>
    <workbookView xWindow="-108" yWindow="-108" windowWidth="20376" windowHeight="12216" tabRatio="717"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Profit" sheetId="12" r:id="rId8"/>
    <sheet name="6. IFRS Balance Sheet" sheetId="5" r:id="rId9"/>
    <sheet name="7. Investment Portfolio " sheetId="15" r:id="rId10"/>
    <sheet name="8. Solvency" sheetId="14" r:id="rId11"/>
    <sheet name="9.Total Weighted Premium Income" sheetId="7" r:id="rId12"/>
    <sheet name="10. Exchange Rates" sheetId="6" r:id="rId13"/>
  </sheets>
  <externalReferences>
    <externalReference r:id="rId14"/>
  </externalReferences>
  <definedNames>
    <definedName name="_xlnm.Print_Area" localSheetId="2">'0. Definitions and Notes'!$A$2:$B$31</definedName>
    <definedName name="_xlnm.Print_Area" localSheetId="3">'1. Financial Summary'!$B$2:$T$98</definedName>
    <definedName name="_xlnm.Print_Area" localSheetId="12">'10. Exchange Rates'!$B$2:$O$23</definedName>
    <definedName name="_xlnm.Print_Area" localSheetId="4">'2. Summary by Geo. Market'!$A$2:$U$105</definedName>
    <definedName name="_xlnm.Print_Area" localSheetId="5">'3. New Business Performance'!$A$2:$U$104</definedName>
    <definedName name="_xlnm.Print_Area" localSheetId="6">'4. Embedded Value'!$A$2:$Q$136</definedName>
    <definedName name="_xlnm.Print_Area" localSheetId="7">'5. IFRS Profit'!$A$2:$U$54</definedName>
    <definedName name="_xlnm.Print_Area" localSheetId="8">'6. IFRS Balance Sheet'!$A$2:$N$46</definedName>
    <definedName name="_xlnm.Print_Area" localSheetId="9">'7. Investment Portfolio '!$A$2:$O$79</definedName>
    <definedName name="_xlnm.Print_Area" localSheetId="10">'8. Solvency'!$A$2:$O$17</definedName>
    <definedName name="_xlnm.Print_Area" localSheetId="11">'9.Total Weighted Premium Income'!$A$2:$O$55</definedName>
    <definedName name="_xlnm.Print_Area" localSheetId="0">Contents!$A$1:$E$57</definedName>
    <definedName name="_xlnm.Print_Area" localSheetId="1">Disclaimer!$A$1:$L$34</definedName>
    <definedName name="_xlnm.Print_Titles" localSheetId="3">'1. Financial Summary'!$1:$2</definedName>
    <definedName name="_xlnm.Print_Titles" localSheetId="4">'2. Summary by Geo. Market'!$1:$2</definedName>
    <definedName name="_xlnm.Print_Titles" localSheetId="5">'3. New Business Performance'!$1:$2</definedName>
    <definedName name="_xlnm.Print_Titles" localSheetId="6">'4. Embedded Value'!$1:$2</definedName>
    <definedName name="_xlnm.Print_Titles" localSheetId="7">'5. IFRS Profit'!$1:$2</definedName>
    <definedName name="_xlnm.Print_Titles" localSheetId="8">'6. IFRS Balance Sheet'!$1:$2</definedName>
    <definedName name="_xlnm.Print_Titles" localSheetId="9">'7. Investment Portfolio '!$1:$2</definedName>
    <definedName name="_xlnm.Print_Titles" localSheetId="10">'8. Solvency'!$1:$2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9" i="10" l="1"/>
  <c r="O28" i="10"/>
  <c r="C90" i="11" l="1"/>
  <c r="C108" i="11" l="1"/>
  <c r="D29" i="11" l="1"/>
  <c r="E29" i="11"/>
  <c r="C29" i="11"/>
  <c r="O85" i="10" l="1"/>
  <c r="L103" i="11" l="1"/>
  <c r="L116" i="11"/>
  <c r="L115" i="11"/>
  <c r="L114" i="11"/>
  <c r="L113" i="11"/>
  <c r="L112" i="11"/>
  <c r="L111" i="11"/>
  <c r="L108" i="11"/>
  <c r="L107" i="11"/>
  <c r="L106" i="11"/>
  <c r="L105" i="11"/>
  <c r="L104" i="11"/>
  <c r="K103" i="11"/>
  <c r="K116" i="11"/>
  <c r="K115" i="11"/>
  <c r="K114" i="11"/>
  <c r="K113" i="11"/>
  <c r="K112" i="11"/>
  <c r="K111" i="11"/>
  <c r="K108" i="11"/>
  <c r="K107" i="11"/>
  <c r="K106" i="11"/>
  <c r="K105" i="11"/>
  <c r="K104" i="11"/>
  <c r="J103" i="11"/>
  <c r="J116" i="11"/>
  <c r="J115" i="11"/>
  <c r="J114" i="11"/>
  <c r="J113" i="11"/>
  <c r="J112" i="11"/>
  <c r="J111" i="11"/>
  <c r="J108" i="11"/>
  <c r="J107" i="11"/>
  <c r="J106" i="11"/>
  <c r="J105" i="11"/>
  <c r="J104" i="11"/>
  <c r="D103" i="11"/>
  <c r="D116" i="11"/>
  <c r="D115" i="11"/>
  <c r="D114" i="11"/>
  <c r="D113" i="11"/>
  <c r="D112" i="11"/>
  <c r="D111" i="11"/>
  <c r="D108" i="11"/>
  <c r="D107" i="11"/>
  <c r="D106" i="11"/>
  <c r="D105" i="11"/>
  <c r="D104" i="11"/>
  <c r="H103" i="11"/>
  <c r="H116" i="11"/>
  <c r="H115" i="11"/>
  <c r="H114" i="11"/>
  <c r="H113" i="11"/>
  <c r="H112" i="11"/>
  <c r="H111" i="11"/>
  <c r="H108" i="11"/>
  <c r="H107" i="11"/>
  <c r="H106" i="11"/>
  <c r="H105" i="11"/>
  <c r="H104" i="11"/>
  <c r="G103" i="11"/>
  <c r="G116" i="11"/>
  <c r="G115" i="11"/>
  <c r="G114" i="11"/>
  <c r="G113" i="11"/>
  <c r="G112" i="11"/>
  <c r="G111" i="11"/>
  <c r="G108" i="11"/>
  <c r="G107" i="11"/>
  <c r="G106" i="11"/>
  <c r="G105" i="11"/>
  <c r="G104" i="11"/>
  <c r="F103" i="11"/>
  <c r="F116" i="11"/>
  <c r="F115" i="11"/>
  <c r="F114" i="11"/>
  <c r="F113" i="11"/>
  <c r="F112" i="11"/>
  <c r="F111" i="11"/>
  <c r="F108" i="11"/>
  <c r="F107" i="11"/>
  <c r="F106" i="11"/>
  <c r="F105" i="11"/>
  <c r="F104" i="11"/>
  <c r="E103" i="11"/>
  <c r="E116" i="11"/>
  <c r="E115" i="11"/>
  <c r="E114" i="11"/>
  <c r="E113" i="11"/>
  <c r="E112" i="11"/>
  <c r="E111" i="11"/>
  <c r="E108" i="11"/>
  <c r="E107" i="11"/>
  <c r="E106" i="11"/>
  <c r="E105" i="11"/>
  <c r="E104" i="11"/>
  <c r="I116" i="11"/>
  <c r="I115" i="11"/>
  <c r="I114" i="11"/>
  <c r="I113" i="11"/>
  <c r="I112" i="11"/>
  <c r="I111" i="11"/>
  <c r="I108" i="11"/>
  <c r="I107" i="11"/>
  <c r="I106" i="11"/>
  <c r="I105" i="11"/>
  <c r="I104" i="11"/>
  <c r="I103" i="11"/>
  <c r="O73" i="10" l="1"/>
  <c r="O38" i="12" l="1"/>
  <c r="O37" i="12"/>
  <c r="O100" i="13" l="1"/>
</calcChain>
</file>

<file path=xl/sharedStrings.xml><?xml version="1.0" encoding="utf-8"?>
<sst xmlns="http://schemas.openxmlformats.org/spreadsheetml/2006/main" count="1985" uniqueCount="428">
  <si>
    <t>US$ millions, unless otherwise stated</t>
  </si>
  <si>
    <t>Twelve months ended 
31 Dec 2018</t>
  </si>
  <si>
    <t>New Business Value</t>
  </si>
  <si>
    <t>Value of new business (VONB)</t>
  </si>
  <si>
    <t>VONB margin</t>
  </si>
  <si>
    <t>Annualised new premiums (ANP)</t>
  </si>
  <si>
    <t>EV Operating Profit</t>
  </si>
  <si>
    <t>Embedded value (EV) operating profit</t>
  </si>
  <si>
    <t>IFRS Earnings</t>
  </si>
  <si>
    <t>Operating profit after tax (OPAT)</t>
  </si>
  <si>
    <t xml:space="preserve">Total weighted premium income (TWPI) </t>
  </si>
  <si>
    <t>Operating earnings per share (US cents)</t>
  </si>
  <si>
    <r>
      <t xml:space="preserve"> – Basic</t>
    </r>
    <r>
      <rPr>
        <vertAlign val="superscript"/>
        <sz val="10"/>
        <rFont val="Arial"/>
        <family val="2"/>
      </rPr>
      <t xml:space="preserve"> </t>
    </r>
  </si>
  <si>
    <t xml:space="preserve"> – Diluted</t>
  </si>
  <si>
    <t>Underlying Free Surplus Generation</t>
  </si>
  <si>
    <t>Dividends</t>
  </si>
  <si>
    <t>Dividend per share (HK cents)</t>
  </si>
  <si>
    <t xml:space="preserve"> – Final</t>
  </si>
  <si>
    <t>n/a</t>
  </si>
  <si>
    <t>Special Dividend</t>
  </si>
  <si>
    <t xml:space="preserve">Special dividend per share (HK cents) </t>
  </si>
  <si>
    <t>As at
31 Dec 2018</t>
  </si>
  <si>
    <t xml:space="preserve">Embedded Value </t>
  </si>
  <si>
    <t>EV Equity</t>
  </si>
  <si>
    <t xml:space="preserve">Embedded value </t>
  </si>
  <si>
    <t xml:space="preserve">Free surplus </t>
  </si>
  <si>
    <t>EV Equity per share (US cents)</t>
  </si>
  <si>
    <t xml:space="preserve">Equity and Capital </t>
  </si>
  <si>
    <t>Shareholders' allocated equity</t>
  </si>
  <si>
    <t>Shareholders' allocated equity per share (US cents)</t>
  </si>
  <si>
    <t>Twelve months ended 
30 Nov 2016</t>
  </si>
  <si>
    <t>Twelve months ended 
30 Nov 2015</t>
  </si>
  <si>
    <t>As at
30 Nov 2016</t>
  </si>
  <si>
    <t>As at
30 Nov 2015</t>
  </si>
  <si>
    <t>Hong Kong</t>
  </si>
  <si>
    <t>Thailand</t>
  </si>
  <si>
    <t>Singapore</t>
  </si>
  <si>
    <t>Malaysia</t>
  </si>
  <si>
    <t>Other Markets</t>
  </si>
  <si>
    <t>Subtotal</t>
  </si>
  <si>
    <t>Total</t>
  </si>
  <si>
    <t>Opening EV</t>
  </si>
  <si>
    <t>Acquired EV</t>
  </si>
  <si>
    <t>Opening shareholders’ allocated equity</t>
  </si>
  <si>
    <t>Net profit</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</si>
  <si>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</si>
  <si>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</si>
  <si>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</si>
  <si>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</si>
  <si>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</si>
  <si>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</si>
  <si>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</si>
  <si>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</si>
  <si>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</si>
  <si>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</si>
  <si>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</si>
  <si>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</si>
  <si>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</si>
  <si>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</si>
  <si>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</si>
  <si>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Insurance and investment contract liabilities</t>
  </si>
  <si>
    <t>Borrowings</t>
  </si>
  <si>
    <t>Other liabilities</t>
  </si>
  <si>
    <t>Less total liabilities</t>
  </si>
  <si>
    <t>Equity</t>
  </si>
  <si>
    <t>Total equity</t>
  </si>
  <si>
    <t>Less non-controlling interests</t>
  </si>
  <si>
    <t>Shareholders’ allocated equity</t>
  </si>
  <si>
    <t>Six months ended 
30 Jun 2018</t>
  </si>
  <si>
    <t>Six months ended
31 May 2016</t>
  </si>
  <si>
    <t>Six months ended
31 May 2015</t>
  </si>
  <si>
    <t>Adjustment to reflect  consolidated reserving and capital requirements</t>
  </si>
  <si>
    <t>After-tax value of unallocated Group Office expenses</t>
  </si>
  <si>
    <t>As at
30 Jun 2018</t>
  </si>
  <si>
    <t>As at
31 May 2016</t>
  </si>
  <si>
    <t>As at
31 May 2015</t>
  </si>
  <si>
    <t>The results and cashflows of these operations have been translated into US dollars at the following average rates:</t>
  </si>
  <si>
    <t>2018 
YOY 
CER</t>
  </si>
  <si>
    <t>2017 
YOY 
CER</t>
  </si>
  <si>
    <t>2016 
YOY 
CER</t>
  </si>
  <si>
    <t>2015 
YOY 
CER</t>
  </si>
  <si>
    <t>2018 
YOY 
AER</t>
  </si>
  <si>
    <t>2017 
YOY 
AER</t>
  </si>
  <si>
    <t>2016 
YOY 
AER</t>
  </si>
  <si>
    <t>2015 
YOY 
AER</t>
  </si>
  <si>
    <t>Reclassification of revaluation gain for property held for own use, net of tax</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</si>
  <si>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</si>
  <si>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</si>
  <si>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</si>
  <si>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</si>
  <si>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2.1 Hong Kong</t>
  </si>
  <si>
    <t>VONB</t>
  </si>
  <si>
    <t>VONB Margin</t>
  </si>
  <si>
    <t>ANP</t>
  </si>
  <si>
    <t>TWPI</t>
  </si>
  <si>
    <t>2.2 Thailand</t>
  </si>
  <si>
    <t>2.3 Singapore</t>
  </si>
  <si>
    <t>2.4 Malaysia</t>
  </si>
  <si>
    <t>2.6 Other Markets</t>
  </si>
  <si>
    <t xml:space="preserve">     2.1 Hong Kong</t>
  </si>
  <si>
    <t xml:space="preserve">     2.2 Thailand</t>
  </si>
  <si>
    <t xml:space="preserve">     2.3 Singapore</t>
  </si>
  <si>
    <t xml:space="preserve">     2.4 Malaysia</t>
  </si>
  <si>
    <t xml:space="preserve">     2.6 Other Markets</t>
  </si>
  <si>
    <t>3. New Business Performance</t>
  </si>
  <si>
    <t>Operating ROEV</t>
  </si>
  <si>
    <t>4. Embedded Value</t>
  </si>
  <si>
    <t xml:space="preserve">     4.1 Embedded Value</t>
  </si>
  <si>
    <t>5. IFRS Profit</t>
  </si>
  <si>
    <t>Expense ratio</t>
  </si>
  <si>
    <t>ANW</t>
  </si>
  <si>
    <t>VIF</t>
  </si>
  <si>
    <t>EV</t>
  </si>
  <si>
    <t>VONB excluding pension business</t>
  </si>
  <si>
    <t>Total available capital</t>
  </si>
  <si>
    <t>Free surplus</t>
  </si>
  <si>
    <t>Required capital</t>
  </si>
  <si>
    <t>Opening free surplus</t>
  </si>
  <si>
    <t>Release of free surplus through the subsidiarisation of AIA Korea on 1 January 2018</t>
  </si>
  <si>
    <t>Effect of acquisition</t>
  </si>
  <si>
    <t>Underlying free surplus generated</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</si>
  <si>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</si>
  <si>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</si>
  <si>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</si>
  <si>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</si>
  <si>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</si>
  <si>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</si>
  <si>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</si>
  <si>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</si>
  <si>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</si>
  <si>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</si>
  <si>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</si>
  <si>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</si>
  <si>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</si>
  <si>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Participating funds and Other participating business with distinct portfolios</t>
  </si>
  <si>
    <t xml:space="preserve">   Government and government agency bonds</t>
  </si>
  <si>
    <t xml:space="preserve">   Corporate bonds and structured securities</t>
  </si>
  <si>
    <t xml:space="preserve">   Loans and deposits</t>
  </si>
  <si>
    <t xml:space="preserve">   Subtotal – Fixed income investments</t>
  </si>
  <si>
    <t xml:space="preserve">    Equities</t>
  </si>
  <si>
    <t xml:space="preserve">    Cash and cash equivalents</t>
  </si>
  <si>
    <t xml:space="preserve">    Investment property and property held for own use</t>
  </si>
  <si>
    <t xml:space="preserve">    Derivatives</t>
  </si>
  <si>
    <t>Other policyholder and shareholder</t>
  </si>
  <si>
    <t>Subtotal participating funds and Other Participating business with distinct portfolios</t>
  </si>
  <si>
    <t>Subtotal other policyholder and shareholder</t>
  </si>
  <si>
    <t>4.4 Free surplus and required capital for the Group</t>
  </si>
  <si>
    <t xml:space="preserve">     4.4 Free surplus and required capital for the Group </t>
  </si>
  <si>
    <t>5.1 Operating Profit After Tax (OPAT)</t>
  </si>
  <si>
    <t>6. IFRS Balance Sheet</t>
  </si>
  <si>
    <t>6.1 IFRS Balance Sheet</t>
  </si>
  <si>
    <t>6.2 Movement in shareholders' allocated equity</t>
  </si>
  <si>
    <t>7. Investment Portfolio</t>
  </si>
  <si>
    <t>7.1 Total Investments</t>
  </si>
  <si>
    <t xml:space="preserve">     7.1 Total Investments</t>
  </si>
  <si>
    <t xml:space="preserve">     7.2 Policyholder and Shareholder Investment</t>
  </si>
  <si>
    <t>8. Solvency</t>
  </si>
  <si>
    <t>9. Total Weighted Premium Income</t>
  </si>
  <si>
    <t>10. Exchange Rates</t>
  </si>
  <si>
    <t>7.3 Unit-linked contracts and consolidated investment funds</t>
  </si>
  <si>
    <t>Debt securities</t>
  </si>
  <si>
    <t>Loans and deposits</t>
  </si>
  <si>
    <t>Equities</t>
  </si>
  <si>
    <t>Derivatives</t>
  </si>
  <si>
    <t xml:space="preserve">     7.3 Unit-linked contracts and consolidated investment funds</t>
  </si>
  <si>
    <t>5.3 Net Profit</t>
  </si>
  <si>
    <t>5.2 Key Operating Ratios</t>
  </si>
  <si>
    <t>4.2 Analysis of EV Movement</t>
  </si>
  <si>
    <t>4.3 Operating Return on Embedded Value (Operating ROEV)</t>
  </si>
  <si>
    <t xml:space="preserve">     4.2 Analysis of EV Movement</t>
  </si>
  <si>
    <t xml:space="preserve">     4.3 Operating Return on Embedded Value (Operating ROEV)</t>
  </si>
  <si>
    <t>Six months ended 
30 Jun 2019</t>
  </si>
  <si>
    <t>As at
30 Jun 2019</t>
  </si>
  <si>
    <t>2019
YOY 
CER</t>
  </si>
  <si>
    <t>2017
YOY 
CER</t>
  </si>
  <si>
    <t xml:space="preserve">Opening EV </t>
  </si>
  <si>
    <t>Six months ended
30 Jun 2018</t>
  </si>
  <si>
    <t>2019
YOY 
AER</t>
  </si>
  <si>
    <t xml:space="preserve">Change in 2019
 (CER) </t>
  </si>
  <si>
    <t xml:space="preserve">Change in 2018
(CER) </t>
  </si>
  <si>
    <t xml:space="preserve">Change in 2017
(CER) </t>
  </si>
  <si>
    <t xml:space="preserve">Change in 2016
(CER) </t>
  </si>
  <si>
    <t xml:space="preserve">Change in 2015
(CER) </t>
  </si>
  <si>
    <t xml:space="preserve">Change in 2019
 (AER) </t>
  </si>
  <si>
    <t xml:space="preserve">Change in 2018
(AER) </t>
  </si>
  <si>
    <t xml:space="preserve">Change in 2017
(AER) </t>
  </si>
  <si>
    <t xml:space="preserve">Change in 2016
(AER) </t>
  </si>
  <si>
    <t xml:space="preserve">Change in 2015
(AER) </t>
  </si>
  <si>
    <t>Operating ROEV*</t>
  </si>
  <si>
    <t xml:space="preserve">Participating funds </t>
  </si>
  <si>
    <t xml:space="preserve">Subtotal participating funds </t>
  </si>
  <si>
    <t>Purchase price</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</si>
  <si>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</si>
  <si>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</si>
  <si>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</si>
  <si>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</si>
  <si>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</si>
  <si>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</si>
  <si>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</si>
  <si>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</si>
  <si>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</si>
  <si>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</si>
  <si>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</si>
  <si>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</si>
  <si>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</si>
  <si>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</si>
  <si>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Revaluation gains/(losses) on property held for own use</t>
  </si>
  <si>
    <t>2019 
YOY 
CER</t>
  </si>
  <si>
    <t>2019 
YOY 
AER</t>
  </si>
  <si>
    <t>Investment return variances and other items</t>
  </si>
  <si>
    <t>Regulatory minimum capital (100%)</t>
  </si>
  <si>
    <t>Solvency ratio (%)</t>
  </si>
  <si>
    <t>Twelve months ended
31 Dec 2017</t>
  </si>
  <si>
    <t>As at
31 Dec 2017</t>
  </si>
  <si>
    <t>Six months ended
30 Jun 2017</t>
  </si>
  <si>
    <t>As at
30 Jun 2017</t>
  </si>
  <si>
    <t>Group Corporate Centre</t>
  </si>
  <si>
    <t>Opening adjustments on revaluation gains on property held for own use</t>
  </si>
  <si>
    <t>n/m</t>
  </si>
  <si>
    <t>0.2pps</t>
  </si>
  <si>
    <t>n/d</t>
  </si>
  <si>
    <t>0.4pps</t>
  </si>
  <si>
    <t>0.5pps</t>
  </si>
  <si>
    <t>0.3pps</t>
  </si>
  <si>
    <t>0.8pps</t>
  </si>
  <si>
    <t>-0.2pps</t>
  </si>
  <si>
    <t>-0.5pps</t>
  </si>
  <si>
    <t>-0.7pps</t>
  </si>
  <si>
    <t>1.1pps</t>
  </si>
  <si>
    <t>0.7pps</t>
  </si>
  <si>
    <t>1.4pps</t>
  </si>
  <si>
    <t>12pps</t>
  </si>
  <si>
    <t>23pps</t>
  </si>
  <si>
    <t>-47pps</t>
  </si>
  <si>
    <t>26pps</t>
  </si>
  <si>
    <t>0.1pps</t>
  </si>
  <si>
    <t>11.1pps</t>
  </si>
  <si>
    <t>11.2pps</t>
  </si>
  <si>
    <t>1.0pps</t>
  </si>
  <si>
    <t>0.0pps</t>
  </si>
  <si>
    <t>Total investments</t>
  </si>
  <si>
    <t>1.2pps</t>
  </si>
  <si>
    <t>39pps</t>
  </si>
  <si>
    <t>-24pps</t>
  </si>
  <si>
    <t>1pps</t>
  </si>
  <si>
    <t>Interim dividend per share (HK cents)</t>
  </si>
  <si>
    <t>8.3pps</t>
  </si>
  <si>
    <t>4.4pps</t>
  </si>
  <si>
    <t>-13.2pps</t>
  </si>
  <si>
    <t>-0.3pps</t>
  </si>
  <si>
    <t>-0.4pps</t>
  </si>
  <si>
    <t>-7.9pps</t>
  </si>
  <si>
    <t>5.4pps</t>
  </si>
  <si>
    <t>12.6pps</t>
  </si>
  <si>
    <t>5.7pps</t>
  </si>
  <si>
    <t>-4.3pps</t>
  </si>
  <si>
    <t>-2.4pps</t>
  </si>
  <si>
    <t>-2.3pps</t>
  </si>
  <si>
    <t>1.7pps</t>
  </si>
  <si>
    <t>5.3pps</t>
  </si>
  <si>
    <t>-0.8pps</t>
  </si>
  <si>
    <t>1.3pps</t>
  </si>
  <si>
    <t>7.8pps</t>
  </si>
  <si>
    <t>7.1pps</t>
  </si>
  <si>
    <t>2.9pps</t>
  </si>
  <si>
    <t>7.4pps</t>
  </si>
  <si>
    <t>-0.9pps</t>
  </si>
  <si>
    <t>-4.1pps</t>
  </si>
  <si>
    <t>8.2pps</t>
  </si>
  <si>
    <t>3.3pps</t>
  </si>
  <si>
    <t>3.5pps</t>
  </si>
  <si>
    <t>3.7pps</t>
  </si>
  <si>
    <t>4.1pps</t>
  </si>
  <si>
    <t>-1.3pps</t>
  </si>
  <si>
    <t>4.6pps</t>
  </si>
  <si>
    <t>4.0pps</t>
  </si>
  <si>
    <t>-1.2pps</t>
  </si>
  <si>
    <t>4.9pps</t>
  </si>
  <si>
    <t>13.0pps</t>
  </si>
  <si>
    <t>-5.0pps</t>
  </si>
  <si>
    <t>-6.7pps</t>
  </si>
  <si>
    <t>-2.8pps</t>
  </si>
  <si>
    <t>-4.4pps</t>
  </si>
  <si>
    <t>-6.1pps</t>
  </si>
  <si>
    <t>9.4pps</t>
  </si>
  <si>
    <t>-6.2pps</t>
  </si>
  <si>
    <t>-9.7pps</t>
  </si>
  <si>
    <t>8.0pps</t>
  </si>
  <si>
    <t>0.9pps</t>
  </si>
  <si>
    <t>3.6pps</t>
  </si>
  <si>
    <t>-1.9pps</t>
  </si>
  <si>
    <t>6.0pps</t>
  </si>
  <si>
    <t>11.5pps</t>
  </si>
  <si>
    <t>-2.0pps</t>
  </si>
  <si>
    <t>6.1pps</t>
  </si>
  <si>
    <t>2.8pps</t>
  </si>
  <si>
    <t>5.0pps</t>
  </si>
  <si>
    <t>2.0pps</t>
  </si>
  <si>
    <t>-8.6pps</t>
  </si>
  <si>
    <t>11.9pps</t>
  </si>
  <si>
    <t>1.5pps</t>
  </si>
  <si>
    <t>-8.4pps</t>
  </si>
  <si>
    <t>1.8pps</t>
  </si>
  <si>
    <t>2.4pps</t>
  </si>
  <si>
    <t>3.8pps</t>
  </si>
  <si>
    <t>2.5pps</t>
  </si>
  <si>
    <t>Citibank Upfront Payment</t>
  </si>
  <si>
    <t>4.1 Embedded Value (EV)</t>
  </si>
  <si>
    <t>Historical result without splitting "Other Participating business with distinct portfolios"</t>
  </si>
  <si>
    <t>Participating business is written in a segregated statutory fund, with regulations governing the division of surplus between policyholders and shareholders. “Other participating business with distinct portfolios” is supported by segregated investment assets and explicit provisions for future surplus distribution though the division of surplus between policyholders and shareholders is not defined in regulations. Our investment disclosures were enhanced in 2018 to reflect the nature and greater size of this business by grouping its assets together with participating business. Comparative information is also shown for 31 December 2017.</t>
  </si>
  <si>
    <t>Net Profit</t>
  </si>
  <si>
    <t>Total YoY CER</t>
  </si>
  <si>
    <t>Total YoY AER</t>
  </si>
  <si>
    <t>7.2 Policyholder and Shareholder Investment</t>
  </si>
  <si>
    <t>Twelve months ended 
31 Dec 2019</t>
  </si>
  <si>
    <t>As at
31 Dec 2019</t>
  </si>
  <si>
    <t>5.8pps</t>
  </si>
  <si>
    <t>-4.2pps</t>
  </si>
  <si>
    <t>3.4pps</t>
  </si>
  <si>
    <t>5.1pps</t>
  </si>
  <si>
    <t>2.2pps</t>
  </si>
  <si>
    <t>9.0pps</t>
  </si>
  <si>
    <t>2.1pps</t>
  </si>
  <si>
    <t>6.2pps</t>
  </si>
  <si>
    <t>0</t>
  </si>
  <si>
    <t>1. Financial Summary</t>
  </si>
  <si>
    <t>4.6 Free Surplus Generation</t>
  </si>
  <si>
    <t>4.5 Profile of projected after-tax distributable earnings for the Group’s in-force business</t>
  </si>
  <si>
    <t>Undiscounted</t>
  </si>
  <si>
    <t>Discounted</t>
  </si>
  <si>
    <t>Expected period of emergence</t>
  </si>
  <si>
    <t>6 - 10 years</t>
  </si>
  <si>
    <t>11 - 15 years</t>
  </si>
  <si>
    <t>16 - 20 years</t>
  </si>
  <si>
    <t>1 - 5 years</t>
  </si>
  <si>
    <t>2018 
YOY9
CER</t>
  </si>
  <si>
    <t xml:space="preserve">     4.6 Free Surplus Generation</t>
  </si>
  <si>
    <t>2.6pps</t>
  </si>
  <si>
    <t>2018
YOY 
AER</t>
  </si>
  <si>
    <t>-25pps</t>
  </si>
  <si>
    <t>Operating return on EV (Operating ROEV)</t>
  </si>
  <si>
    <t>Operating return on shareholders' allocated equity (Operating ROE)</t>
  </si>
  <si>
    <t>AIA Co. HKIO solvency ratio</t>
  </si>
  <si>
    <t>Adjusted Net Worth (ANW)</t>
  </si>
  <si>
    <t>EV Equity is the total of embedded value, goodwill and other intangible assets attributable to shareholders of the Company.</t>
  </si>
  <si>
    <t>Expense ratio is operating expenses divided by TWPI.</t>
  </si>
  <si>
    <t xml:space="preserve">Free surplus is the excess of the market value of AIA’s assets over the sum of the statutory liabilities and required capital. </t>
  </si>
  <si>
    <t>Operating profit after tax (OPAT), net profit, IFRS shareholders’ allocated equity and IFRS shareholders’ equity are shown post non-controlling interests.</t>
  </si>
  <si>
    <t>IFRS operating profit includes the expected long-term investment return for equities and real estate.</t>
  </si>
  <si>
    <t>Investments include financial investments, investment property, property held for own use, and cash and cash equivalents. Investment property and property held for own use are at fair value.</t>
  </si>
  <si>
    <t>PVNBP margin refers to margin on a present value of new business premium basis.</t>
  </si>
  <si>
    <t>Operating ROE stands for operating return on shareholders’ allocated equity and is calculated as operating profit after tax attributable to shareholders of the Company, expressed as a percentage of the simple average of opening and closing shareholders’ allocated equity.</t>
  </si>
  <si>
    <t>Operating ROEV stands for operating return on EV and is calculated as EV operating profit, expressed as a percentage of the opening embedded value.</t>
  </si>
  <si>
    <t>Shareholders’ allocated equity is total equity attributable to shareholders of the Company less fair value reserve.</t>
  </si>
  <si>
    <t>TWPI consists of 100% of renewal premiums, 100% of first year premiums and 10% of single premiums, before reinsurance ceded.</t>
  </si>
  <si>
    <t>VONB and VONB margin by geographical market are based on local statutory reserving and capital requirements, before the deduction of unallocated Group Office expenses.</t>
  </si>
  <si>
    <t>n/d refers to not disclosed</t>
  </si>
  <si>
    <t>-5.5pps</t>
  </si>
  <si>
    <t>-5.4pps</t>
  </si>
  <si>
    <t>3.1pps</t>
  </si>
  <si>
    <t>3.0pps</t>
  </si>
  <si>
    <t>-0.6pps</t>
  </si>
  <si>
    <t>-0.1pps</t>
  </si>
  <si>
    <t>-59pps</t>
  </si>
  <si>
    <t xml:space="preserve"> </t>
  </si>
  <si>
    <t xml:space="preserve">In the context of our reportable market segments, Hong Kong refers to operations in Hong Kong Special Administrative Region and Macau Special Administrative Region; Singapore refers to operations in Singapore and Brunei; and Other Markets refers to operations in Australia (including New Zealand), Cambodia, India, Indonesia, Myanmar, the Philippines, South Korea, Sri Lanka, Taiwan (China) and Vietnam. </t>
  </si>
  <si>
    <t>Non-controlling interests</t>
  </si>
  <si>
    <t>In the analysis of movement in EV, for December 2019 the VONB is presented net of the VONB attributable to non-controlling interests, while for June 2019 and prior periods the VONB attributable to non-controlling interests is included within the Expected return on EV.</t>
  </si>
  <si>
    <t xml:space="preserve">All figures are presented in actual reporting currency (US dollar) and based on actual exchange rates (AER) unless otherwise stated. </t>
  </si>
  <si>
    <t xml:space="preserve">The IFRS results of Tata AIA Life are accounted for using the equity method. For clarity, TWPI does not include any contribution from Tata AIA Life. </t>
  </si>
  <si>
    <t xml:space="preserve">VONB includes pension business. ANP and VONB margin exclude pension business and are before deduction of non-controlling interests. </t>
  </si>
  <si>
    <t>21 years and thereafter</t>
  </si>
  <si>
    <t>0. Definitions and Notes</t>
  </si>
  <si>
    <t>As at 
31 May 2015</t>
  </si>
  <si>
    <t>US dollar exchange rates</t>
  </si>
  <si>
    <t>DISCLAIMER</t>
  </si>
  <si>
    <t>Disclaimer</t>
  </si>
  <si>
    <t>2. Summary by Geographical Market</t>
  </si>
  <si>
    <r>
      <t>Basic EV operating earnings per share (US cents)</t>
    </r>
    <r>
      <rPr>
        <vertAlign val="superscript"/>
        <sz val="10"/>
        <rFont val="Arial"/>
        <family val="2"/>
      </rPr>
      <t>(1)</t>
    </r>
  </si>
  <si>
    <r>
      <t>Underlying free surplus generation</t>
    </r>
    <r>
      <rPr>
        <vertAlign val="superscript"/>
        <sz val="10"/>
        <rFont val="Arial"/>
        <family val="2"/>
      </rPr>
      <t>(4)</t>
    </r>
  </si>
  <si>
    <t xml:space="preserve">     3.3 VONB margin by Geography</t>
  </si>
  <si>
    <r>
      <t>Underlying free surplus generation</t>
    </r>
    <r>
      <rPr>
        <vertAlign val="superscript"/>
        <sz val="10"/>
        <rFont val="Arial"/>
        <family val="2"/>
      </rPr>
      <t>(2)</t>
    </r>
  </si>
  <si>
    <r>
      <t xml:space="preserve"> – Total</t>
    </r>
    <r>
      <rPr>
        <vertAlign val="superscript"/>
        <sz val="10"/>
        <rFont val="Arial"/>
        <family val="2"/>
      </rPr>
      <t>(3)</t>
    </r>
  </si>
  <si>
    <t>(3) Total dividend excludes special dividend</t>
  </si>
  <si>
    <t>Operating ROE*</t>
  </si>
  <si>
    <t xml:space="preserve">     2.5 Mainland China</t>
  </si>
  <si>
    <t xml:space="preserve">     3.1 Annualised new premiums (ANP) by Geography</t>
  </si>
  <si>
    <t xml:space="preserve">     3.2 Value of new business (VONB) by Geography</t>
  </si>
  <si>
    <t xml:space="preserve">     5.1 Operating Profit After Tax (OPAT)</t>
  </si>
  <si>
    <t xml:space="preserve">     5.2 Key Operating Ratios</t>
  </si>
  <si>
    <t xml:space="preserve">     5.3 Net Profit</t>
  </si>
  <si>
    <t xml:space="preserve">     6.1 IFRS Balance Sheet</t>
  </si>
  <si>
    <t xml:space="preserve">     6.2 Movement in shareholders' allocated equity</t>
  </si>
  <si>
    <t xml:space="preserve">     9.1 Total Weighted Premium Income (TWPI) by Geography</t>
  </si>
  <si>
    <t xml:space="preserve">     9.2 First Year Premiums by Geography </t>
  </si>
  <si>
    <t xml:space="preserve">     9.3 Single Premiums by Geography </t>
  </si>
  <si>
    <t xml:space="preserve">     9.4 Renewal Premiums by Geography </t>
  </si>
  <si>
    <t>The EV for local business units as of 31 December 2019 is presented before deducting the EV attributable to non-controlling interests, with an additional line showing the non-controlling interests, while the EV for local business units as of 30 June 2019 and prior periods are presented net of EV attributable to non-controlling interests. Further 49 per cent of the EV for Tata AIA Life has been included, in line with the Group’s shareholding.</t>
  </si>
  <si>
    <r>
      <t>The results of Tata AIA Life are accounted for</t>
    </r>
    <r>
      <rPr>
        <strike/>
        <sz val="9"/>
        <rFont val="Arial"/>
        <family val="2"/>
      </rPr>
      <t xml:space="preserve"> </t>
    </r>
    <r>
      <rPr>
        <sz val="9"/>
        <rFont val="Arial"/>
        <family val="2"/>
      </rPr>
      <t>on a one quarter lag basis in AIA’s consolidated results.</t>
    </r>
  </si>
  <si>
    <t xml:space="preserve">VONB is calculated based on assumptions applicable at the point of sale. In 2019, ANP and VONB for Other Markets include 49 per cent of the results from our joint venture in India, Tata AIA Life Insurance Company Limited (Tata AIA Life), to reflect our shareholding. ANP and VONB for 2018 and before have not been restated and does not include any contribution from Tata AIA Life. The total reported VONB for the Group in 2019 excludes the VONB attributable to non-controlling interests. VONB for 2018 and before have not been restated and is reported before deducting the amount attributable to non-controlling interests, as previously disclosed. </t>
  </si>
  <si>
    <r>
      <t>Growth rates of balance sheet items (e.g. items under equity, capital and embedded value</t>
    </r>
    <r>
      <rPr>
        <strike/>
        <sz val="9"/>
        <rFont val="Arial"/>
        <family val="2"/>
      </rPr>
      <t>l</t>
    </r>
    <r>
      <rPr>
        <sz val="9"/>
        <rFont val="Arial"/>
        <family val="2"/>
      </rPr>
      <t>) for interim are calculated against previous year-end position, e.g. 30 Jun 2019 vs 31 Dec 2018.</t>
    </r>
  </si>
  <si>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exchange rates.</t>
  </si>
  <si>
    <t>The total reported VONB for the Group is after unallocated Group Office expenses and adjustment to reflect consolidated reserving and capital requirements.</t>
  </si>
  <si>
    <t>Notes:</t>
  </si>
  <si>
    <t>(1) "Basic EV operating earnings per share (US cents)" was formerly known as "EV operating earnings per share (US cents)" in 2015</t>
  </si>
  <si>
    <t>(2) The growth rates of underlying free surplus generation for the twelve months ended 31 December 2018 are calculated on a comparable basis before the reduction of US$263 million in the twelve months ended 31 December 2018 relating to the change in reserving and capital requirements for consolidation purposes following the subsidiarisation of AIA Korea.</t>
  </si>
  <si>
    <t>(4) The growth rates of underlying free surplus generation for the six months ended 30 June 2018 are calculated on a comparable basis before the reduction of US$141 million in the six months ended 30 June 2018 relating to the change in reserving and capital requirements for consolidation purposes following the subsidiarisation of AIA Korea.</t>
  </si>
  <si>
    <t>(5) The growth rates of balance sheet items (which include items under Equity, Capital, and Embedded Value) for interim are calculated against previous year-end position, e.g. 30 Jun 2019 vs 31 Dec 2018.</t>
  </si>
  <si>
    <t>* On an annualised basis</t>
  </si>
  <si>
    <t>2.5 Mainland China</t>
  </si>
  <si>
    <t>3.1 Annualised new premiums (ANP) by Geography</t>
  </si>
  <si>
    <t>Mainland China</t>
  </si>
  <si>
    <t>3.2 Value of new business (VONB) by Geography</t>
  </si>
  <si>
    <t>3.3 VONB margin by Geography</t>
  </si>
  <si>
    <r>
      <t xml:space="preserve">As at 
31 May 2016
</t>
    </r>
    <r>
      <rPr>
        <b/>
        <vertAlign val="superscript"/>
        <sz val="10"/>
        <rFont val="Arial"/>
        <family val="2"/>
      </rPr>
      <t>(note1)</t>
    </r>
  </si>
  <si>
    <r>
      <t xml:space="preserve">As at 
31 May 2015
</t>
    </r>
    <r>
      <rPr>
        <b/>
        <vertAlign val="superscript"/>
        <sz val="10"/>
        <rFont val="Arial"/>
        <family val="2"/>
      </rPr>
      <t>(note1)</t>
    </r>
  </si>
  <si>
    <t xml:space="preserve">note1: There was a change in expected period of emergence coverage from the Interim Report 2017. For the 2016 interim period and before, the expected period for the "1-5 years" band contained the first 4.5 years projected earnings while the bands from "6-10 years" to "16-20 years" contained 5 years projected earnings. </t>
  </si>
  <si>
    <t>Total equity attributable to shareholders of AIA Group Limited</t>
  </si>
  <si>
    <r>
      <t xml:space="preserve">As at
31 May 2017 </t>
    </r>
    <r>
      <rPr>
        <b/>
        <vertAlign val="superscript"/>
        <sz val="10"/>
        <rFont val="Arial"/>
        <family val="2"/>
      </rPr>
      <t>(note1)</t>
    </r>
  </si>
  <si>
    <t>note1: Investment assets split for May 17 was used for 2017 interim period since the June 2017 breakdown was not previously disclosed.</t>
  </si>
  <si>
    <t>Solvency ratios under the Hong Kong Insurance Ordinance (HKIO) basis</t>
  </si>
  <si>
    <t>9.1 Total Weighted Premium Income (TWPI)  by Geography</t>
  </si>
  <si>
    <t xml:space="preserve">9.2 First Year Premiums by Geography </t>
  </si>
  <si>
    <t xml:space="preserve">9.3 Single Premiums by Geography </t>
  </si>
  <si>
    <t>9.4 Renewal Premiums by Geography</t>
  </si>
  <si>
    <t>Assets and liabilities have been translated at the following period-end rates:</t>
  </si>
  <si>
    <t>The financial information from 2019 to 2017 is presented on the 31 December financial year-end basis.  The financial information from 2016 to 2015 is presented on the 30 November financial year-end basis. For clarity, the growth rates from 2019 to 2018 is presented on the 31 December financial year-end basis. The growth rates from 2017 to 2015 is presented on the 30 November financial year-end basis.</t>
  </si>
  <si>
    <t>AIA Group 5-Year Financial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</si>
</sst>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_);_(* \(#,##0\);_(* &quot;-&quot;??_);_(@_)"/>
    <numFmt numFmtId="167" formatCode="0.0%"/>
    <numFmt numFmtId="168" formatCode="0.000"/>
  </numFmts>
  <fonts count="20" x14ac:knownFonts="1">
    <font>
      <sz val="11"/>
      <color theme="1"/>
      <name val="Calibri"/>
      <family val="2"/>
      <scheme val="minor"/>
    </font>
    <font>
      <sz val="11"/>
      <color theme="1"/>
      <name val="Calibri"/>
      <family val="2"/>
      <scheme val="minor"/>
    </font>
    <font>
      <b/>
      <sz val="10"/>
      <name val="Arial"/>
      <family val="2"/>
    </font>
    <font>
      <sz val="10"/>
      <name val="Arial"/>
      <family val="2"/>
    </font>
    <font>
      <vertAlign val="superscript"/>
      <sz val="10"/>
      <name val="Arial"/>
      <family val="2"/>
    </font>
    <font>
      <b/>
      <sz val="8"/>
      <name val="Arial"/>
      <family val="2"/>
    </font>
    <font>
      <sz val="8"/>
      <name val="Arial"/>
      <family val="2"/>
    </font>
    <font>
      <b/>
      <sz val="18"/>
      <name val="Arial"/>
      <family val="2"/>
    </font>
    <font>
      <b/>
      <u/>
      <sz val="18"/>
      <name val="Arial"/>
      <family val="2"/>
    </font>
    <font>
      <b/>
      <i/>
      <u/>
      <sz val="10"/>
      <name val="Arial"/>
      <family val="2"/>
    </font>
    <font>
      <sz val="11"/>
      <name val="Arial"/>
      <family val="2"/>
    </font>
    <font>
      <b/>
      <u/>
      <sz val="10"/>
      <name val="Arial"/>
      <family val="2"/>
    </font>
    <font>
      <sz val="9"/>
      <name val="Arial"/>
      <family val="2"/>
    </font>
    <font>
      <b/>
      <sz val="14"/>
      <name val="Arial"/>
      <family val="2"/>
    </font>
    <font>
      <strike/>
      <sz val="11"/>
      <name val="Arial"/>
      <family val="2"/>
    </font>
    <font>
      <i/>
      <sz val="10"/>
      <name val="Arial"/>
      <family val="2"/>
    </font>
    <font>
      <strike/>
      <sz val="9"/>
      <name val="Arial"/>
      <family val="2"/>
    </font>
    <font>
      <b/>
      <sz val="11"/>
      <name val="Arial"/>
      <family val="2"/>
    </font>
    <font>
      <b/>
      <vertAlign val="superscript"/>
      <sz val="10"/>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D31145"/>
        <bgColor indexed="64"/>
      </patternFill>
    </fill>
    <fill>
      <patternFill patternType="solid">
        <fgColor theme="0" tint="-0.499984740745262"/>
        <bgColor indexed="64"/>
      </patternFill>
    </fill>
  </fills>
  <borders count="47">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0" borderId="0"/>
  </cellStyleXfs>
  <cellXfs count="486">
    <xf numFmtId="0" fontId="0" fillId="0" borderId="0" xfId="0"/>
    <xf numFmtId="0" fontId="2" fillId="2" borderId="0" xfId="0" applyFont="1" applyFill="1"/>
    <xf numFmtId="0" fontId="2" fillId="2" borderId="5" xfId="0" applyFont="1" applyFill="1" applyBorder="1" applyAlignment="1">
      <alignment horizontal="right" wrapText="1"/>
    </xf>
    <xf numFmtId="0" fontId="2" fillId="2" borderId="6" xfId="0" applyFont="1" applyFill="1" applyBorder="1" applyAlignment="1">
      <alignment horizontal="right" wrapText="1"/>
    </xf>
    <xf numFmtId="0" fontId="2" fillId="2" borderId="7" xfId="0" applyFont="1" applyFill="1" applyBorder="1" applyAlignment="1">
      <alignment horizontal="right" wrapText="1"/>
    </xf>
    <xf numFmtId="166" fontId="3" fillId="2" borderId="0" xfId="1" applyNumberFormat="1" applyFont="1" applyFill="1" applyBorder="1" applyAlignment="1">
      <alignment horizontal="right" vertical="center" wrapText="1"/>
    </xf>
    <xf numFmtId="165" fontId="3" fillId="2" borderId="1" xfId="1" applyFont="1" applyFill="1" applyBorder="1" applyAlignment="1">
      <alignment horizontal="right" vertical="top" wrapText="1"/>
    </xf>
    <xf numFmtId="165" fontId="3" fillId="2" borderId="0" xfId="1" applyFont="1" applyFill="1" applyBorder="1" applyAlignment="1">
      <alignment horizontal="right" vertical="center" wrapText="1"/>
    </xf>
    <xf numFmtId="165" fontId="3" fillId="2" borderId="1" xfId="1" applyFont="1" applyFill="1" applyBorder="1" applyAlignment="1">
      <alignment horizontal="right" vertical="center" wrapText="1"/>
    </xf>
    <xf numFmtId="166" fontId="3" fillId="2" borderId="4" xfId="1" applyNumberFormat="1" applyFont="1" applyFill="1" applyBorder="1" applyAlignment="1">
      <alignment horizontal="right" vertical="center" wrapText="1"/>
    </xf>
    <xf numFmtId="166" fontId="2" fillId="2" borderId="14" xfId="1" applyNumberFormat="1" applyFont="1" applyFill="1" applyBorder="1" applyAlignment="1">
      <alignment horizontal="right" vertical="center" wrapText="1"/>
    </xf>
    <xf numFmtId="166" fontId="2" fillId="2" borderId="8" xfId="1" applyNumberFormat="1" applyFont="1" applyFill="1" applyBorder="1" applyAlignment="1">
      <alignment horizontal="right" vertical="center" wrapText="1"/>
    </xf>
    <xf numFmtId="166" fontId="3" fillId="2" borderId="9" xfId="1" applyNumberFormat="1" applyFont="1" applyFill="1" applyBorder="1" applyAlignment="1">
      <alignment horizontal="right" vertical="center" wrapText="1"/>
    </xf>
    <xf numFmtId="165" fontId="3" fillId="2" borderId="21" xfId="1" applyFont="1" applyFill="1" applyBorder="1" applyAlignment="1">
      <alignment horizontal="right" vertical="top" wrapText="1"/>
    </xf>
    <xf numFmtId="167" fontId="2" fillId="2" borderId="14" xfId="2" applyNumberFormat="1" applyFont="1" applyFill="1" applyBorder="1" applyAlignment="1">
      <alignment horizontal="right" vertical="center" wrapText="1"/>
    </xf>
    <xf numFmtId="167" fontId="2" fillId="2" borderId="8" xfId="2" applyNumberFormat="1" applyFont="1" applyFill="1" applyBorder="1" applyAlignment="1">
      <alignment horizontal="right" vertical="center" wrapText="1"/>
    </xf>
    <xf numFmtId="167" fontId="3" fillId="2" borderId="10" xfId="2" applyNumberFormat="1" applyFont="1" applyFill="1" applyBorder="1" applyAlignment="1">
      <alignment horizontal="right" vertical="top" wrapText="1"/>
    </xf>
    <xf numFmtId="165" fontId="3" fillId="2" borderId="10" xfId="1" applyFont="1" applyFill="1" applyBorder="1" applyAlignment="1">
      <alignment horizontal="right" vertical="top" wrapText="1"/>
    </xf>
    <xf numFmtId="165" fontId="3" fillId="2" borderId="11" xfId="1" applyFont="1" applyFill="1" applyBorder="1" applyAlignment="1">
      <alignment horizontal="right" vertical="top" wrapText="1"/>
    </xf>
    <xf numFmtId="166" fontId="3" fillId="2" borderId="8" xfId="1" applyNumberFormat="1" applyFont="1" applyFill="1" applyBorder="1" applyAlignment="1">
      <alignment horizontal="right" vertical="center" wrapText="1"/>
    </xf>
    <xf numFmtId="165" fontId="3" fillId="2" borderId="10" xfId="1" applyFont="1" applyFill="1" applyBorder="1" applyAlignment="1">
      <alignment horizontal="right" vertical="center" wrapText="1"/>
    </xf>
    <xf numFmtId="165" fontId="3" fillId="2" borderId="11" xfId="1" applyFont="1" applyFill="1" applyBorder="1" applyAlignment="1">
      <alignment horizontal="right" vertical="center" wrapText="1"/>
    </xf>
    <xf numFmtId="165" fontId="3" fillId="2" borderId="8" xfId="1" applyFont="1" applyFill="1" applyBorder="1" applyAlignment="1">
      <alignment horizontal="right" vertical="center" wrapText="1"/>
    </xf>
    <xf numFmtId="165" fontId="3" fillId="2" borderId="9" xfId="1" applyFont="1" applyFill="1" applyBorder="1" applyAlignment="1">
      <alignment horizontal="right" vertical="center" wrapText="1"/>
    </xf>
    <xf numFmtId="166" fontId="2" fillId="2" borderId="24" xfId="1" applyNumberFormat="1" applyFont="1" applyFill="1" applyBorder="1" applyAlignment="1">
      <alignment vertical="center" wrapText="1"/>
    </xf>
    <xf numFmtId="166" fontId="2" fillId="2" borderId="25" xfId="1" applyNumberFormat="1" applyFont="1" applyFill="1" applyBorder="1" applyAlignment="1">
      <alignment vertical="center" wrapText="1"/>
    </xf>
    <xf numFmtId="166" fontId="3" fillId="2" borderId="8" xfId="1" applyNumberFormat="1" applyFont="1" applyFill="1" applyBorder="1" applyAlignment="1">
      <alignment horizontal="left" vertical="center" wrapText="1" indent="1"/>
    </xf>
    <xf numFmtId="166" fontId="3" fillId="2" borderId="0" xfId="1" applyNumberFormat="1" applyFont="1" applyFill="1" applyBorder="1" applyAlignment="1">
      <alignment horizontal="left" vertical="center" wrapText="1" indent="1"/>
    </xf>
    <xf numFmtId="166" fontId="3" fillId="2" borderId="8" xfId="1" applyNumberFormat="1" applyFont="1" applyFill="1" applyBorder="1" applyAlignment="1">
      <alignment vertical="center" wrapText="1"/>
    </xf>
    <xf numFmtId="166" fontId="3" fillId="2" borderId="0" xfId="1" applyNumberFormat="1" applyFont="1" applyFill="1" applyBorder="1" applyAlignment="1">
      <alignment vertical="center" wrapText="1"/>
    </xf>
    <xf numFmtId="166" fontId="2" fillId="2" borderId="26" xfId="1" applyNumberFormat="1" applyFont="1" applyFill="1" applyBorder="1" applyAlignment="1">
      <alignment vertical="center" wrapText="1"/>
    </xf>
    <xf numFmtId="166" fontId="2" fillId="2" borderId="27" xfId="1" applyNumberFormat="1" applyFont="1" applyFill="1" applyBorder="1" applyAlignment="1">
      <alignment vertical="center" wrapText="1"/>
    </xf>
    <xf numFmtId="166" fontId="2" fillId="2" borderId="5" xfId="1" applyNumberFormat="1" applyFont="1" applyFill="1" applyBorder="1" applyAlignment="1">
      <alignment vertical="center" wrapText="1"/>
    </xf>
    <xf numFmtId="166" fontId="2" fillId="2" borderId="6" xfId="1" applyNumberFormat="1" applyFont="1" applyFill="1" applyBorder="1" applyAlignment="1">
      <alignment vertical="center" wrapText="1"/>
    </xf>
    <xf numFmtId="166" fontId="2" fillId="2" borderId="28" xfId="1" applyNumberFormat="1" applyFont="1" applyFill="1" applyBorder="1" applyAlignment="1">
      <alignment vertical="center" wrapText="1"/>
    </xf>
    <xf numFmtId="166" fontId="3" fillId="2" borderId="9" xfId="1" applyNumberFormat="1" applyFont="1" applyFill="1" applyBorder="1" applyAlignment="1">
      <alignment horizontal="left" vertical="center" wrapText="1" indent="1"/>
    </xf>
    <xf numFmtId="166" fontId="3" fillId="2" borderId="9" xfId="1" applyNumberFormat="1" applyFont="1" applyFill="1" applyBorder="1" applyAlignment="1">
      <alignment vertical="center" wrapText="1"/>
    </xf>
    <xf numFmtId="166" fontId="2" fillId="2" borderId="29" xfId="1" applyNumberFormat="1" applyFont="1" applyFill="1" applyBorder="1" applyAlignment="1">
      <alignment vertical="center" wrapText="1"/>
    </xf>
    <xf numFmtId="166" fontId="2" fillId="2" borderId="7" xfId="1" applyNumberFormat="1" applyFont="1" applyFill="1" applyBorder="1" applyAlignment="1">
      <alignment vertical="center" wrapText="1"/>
    </xf>
    <xf numFmtId="3" fontId="3" fillId="2" borderId="2"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0" fontId="3" fillId="2" borderId="0"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7" fillId="2" borderId="0" xfId="0" applyFont="1" applyFill="1" applyBorder="1" applyAlignment="1">
      <alignment vertical="center"/>
    </xf>
    <xf numFmtId="0" fontId="8" fillId="2" borderId="0" xfId="0" applyFont="1" applyFill="1" applyBorder="1" applyAlignment="1">
      <alignment vertical="center"/>
    </xf>
    <xf numFmtId="0" fontId="2" fillId="2" borderId="0" xfId="0" applyFont="1" applyFill="1" applyBorder="1" applyAlignment="1">
      <alignment horizontal="right" vertical="center" wrapText="1"/>
    </xf>
    <xf numFmtId="0" fontId="3" fillId="2" borderId="8" xfId="0" applyFont="1" applyFill="1" applyBorder="1" applyAlignment="1">
      <alignment horizontal="justify" vertical="center" wrapText="1"/>
    </xf>
    <xf numFmtId="0" fontId="2" fillId="2" borderId="8" xfId="0" applyFont="1" applyFill="1" applyBorder="1" applyAlignment="1">
      <alignment horizontal="right" wrapText="1"/>
    </xf>
    <xf numFmtId="3" fontId="3" fillId="2" borderId="0" xfId="0" applyNumberFormat="1" applyFont="1" applyFill="1" applyBorder="1" applyAlignment="1">
      <alignment horizontal="right" wrapText="1"/>
    </xf>
    <xf numFmtId="3" fontId="3" fillId="2" borderId="0" xfId="0" applyNumberFormat="1" applyFont="1" applyFill="1" applyBorder="1" applyAlignment="1">
      <alignment wrapText="1"/>
    </xf>
    <xf numFmtId="0" fontId="2" fillId="2" borderId="9" xfId="0" applyFont="1" applyFill="1" applyBorder="1" applyAlignment="1">
      <alignment horizontal="righ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2" fillId="2" borderId="22" xfId="0" applyFont="1" applyFill="1" applyBorder="1" applyAlignment="1">
      <alignment horizontal="left" vertical="center" wrapText="1"/>
    </xf>
    <xf numFmtId="0" fontId="2" fillId="2" borderId="34" xfId="0" applyFont="1" applyFill="1" applyBorder="1" applyAlignment="1">
      <alignment horizontal="justify"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2" fillId="2" borderId="34" xfId="0" applyFont="1" applyFill="1" applyBorder="1" applyAlignment="1">
      <alignment horizontal="justify" wrapText="1"/>
    </xf>
    <xf numFmtId="0" fontId="3" fillId="2" borderId="34" xfId="0" applyFont="1" applyFill="1" applyBorder="1" applyAlignment="1">
      <alignment horizontal="justify" wrapText="1"/>
    </xf>
    <xf numFmtId="0" fontId="2" fillId="2" borderId="35" xfId="0" applyFont="1" applyFill="1" applyBorder="1" applyAlignment="1">
      <alignment horizontal="left" wrapText="1"/>
    </xf>
    <xf numFmtId="0" fontId="3" fillId="2" borderId="36" xfId="0" applyFont="1" applyFill="1" applyBorder="1" applyAlignment="1">
      <alignment horizontal="left" wrapText="1"/>
    </xf>
    <xf numFmtId="0" fontId="3" fillId="2" borderId="8" xfId="0" applyFont="1" applyFill="1" applyBorder="1" applyAlignment="1">
      <alignment horizontal="left" indent="1"/>
    </xf>
    <xf numFmtId="0" fontId="3" fillId="2" borderId="10" xfId="0" applyFont="1" applyFill="1" applyBorder="1" applyAlignment="1"/>
    <xf numFmtId="0" fontId="2" fillId="2" borderId="8" xfId="0" applyFont="1" applyFill="1" applyBorder="1" applyAlignment="1"/>
    <xf numFmtId="0" fontId="3" fillId="2" borderId="10" xfId="0" applyFont="1" applyFill="1" applyBorder="1" applyAlignment="1">
      <alignment horizontal="left"/>
    </xf>
    <xf numFmtId="0" fontId="2" fillId="2" borderId="38" xfId="0" applyFont="1" applyFill="1" applyBorder="1" applyAlignment="1">
      <alignment horizontal="left"/>
    </xf>
    <xf numFmtId="0" fontId="3" fillId="2" borderId="39" xfId="0" applyFont="1" applyFill="1" applyBorder="1" applyAlignment="1">
      <alignment vertical="center" wrapText="1"/>
    </xf>
    <xf numFmtId="0" fontId="3" fillId="2" borderId="40" xfId="0" applyFont="1" applyFill="1" applyBorder="1" applyAlignment="1">
      <alignment vertical="top" wrapText="1"/>
    </xf>
    <xf numFmtId="0" fontId="2" fillId="2" borderId="39" xfId="0" applyFont="1" applyFill="1" applyBorder="1" applyAlignment="1">
      <alignment vertical="center" wrapText="1"/>
    </xf>
    <xf numFmtId="0" fontId="3" fillId="2" borderId="39" xfId="0" applyFont="1" applyFill="1" applyBorder="1" applyAlignment="1">
      <alignment vertical="top" wrapText="1"/>
    </xf>
    <xf numFmtId="0" fontId="3" fillId="2" borderId="39" xfId="0" applyFont="1" applyFill="1" applyBorder="1" applyAlignment="1">
      <alignment horizontal="left" vertical="top" wrapText="1"/>
    </xf>
    <xf numFmtId="0" fontId="3" fillId="2" borderId="34" xfId="0" applyFont="1" applyFill="1" applyBorder="1" applyAlignment="1">
      <alignment vertical="center" wrapText="1"/>
    </xf>
    <xf numFmtId="0" fontId="3" fillId="2" borderId="35" xfId="0" applyFont="1" applyFill="1" applyBorder="1" applyAlignment="1">
      <alignment vertical="top" wrapText="1"/>
    </xf>
    <xf numFmtId="0" fontId="2" fillId="2" borderId="34" xfId="0" applyFont="1" applyFill="1" applyBorder="1" applyAlignment="1">
      <alignment vertical="center" wrapText="1"/>
    </xf>
    <xf numFmtId="0" fontId="3" fillId="2" borderId="34" xfId="0" applyFont="1" applyFill="1" applyBorder="1" applyAlignment="1">
      <alignment vertical="top" wrapText="1"/>
    </xf>
    <xf numFmtId="0" fontId="3" fillId="2" borderId="34" xfId="0" applyFont="1" applyFill="1" applyBorder="1" applyAlignment="1">
      <alignment horizontal="left" vertical="top" wrapText="1"/>
    </xf>
    <xf numFmtId="166" fontId="2" fillId="2" borderId="0" xfId="1" applyNumberFormat="1" applyFont="1" applyFill="1" applyBorder="1" applyAlignment="1">
      <alignment horizontal="right" vertical="center" wrapText="1"/>
    </xf>
    <xf numFmtId="166" fontId="3" fillId="2" borderId="34" xfId="1" applyNumberFormat="1" applyFont="1" applyFill="1" applyBorder="1" applyAlignment="1">
      <alignment horizontal="left" vertical="center" wrapText="1" indent="1"/>
    </xf>
    <xf numFmtId="166" fontId="3" fillId="2" borderId="34" xfId="1" applyNumberFormat="1" applyFont="1" applyFill="1" applyBorder="1" applyAlignment="1">
      <alignment vertical="center" wrapText="1"/>
    </xf>
    <xf numFmtId="0" fontId="3" fillId="2" borderId="12" xfId="0" applyFont="1" applyFill="1" applyBorder="1" applyAlignment="1">
      <alignment vertical="center" wrapText="1"/>
    </xf>
    <xf numFmtId="166" fontId="3" fillId="2" borderId="2" xfId="1" applyNumberFormat="1" applyFont="1" applyFill="1" applyBorder="1" applyAlignment="1">
      <alignment horizontal="right" vertical="center" wrapText="1"/>
    </xf>
    <xf numFmtId="166" fontId="2" fillId="2" borderId="41" xfId="1" applyNumberFormat="1" applyFont="1" applyFill="1" applyBorder="1" applyAlignment="1">
      <alignment vertical="center" wrapText="1"/>
    </xf>
    <xf numFmtId="167" fontId="2" fillId="2" borderId="22" xfId="2" applyNumberFormat="1" applyFont="1" applyFill="1" applyBorder="1" applyAlignment="1">
      <alignment vertical="center" wrapText="1"/>
    </xf>
    <xf numFmtId="166" fontId="2" fillId="2" borderId="23" xfId="1" applyNumberFormat="1" applyFont="1" applyFill="1" applyBorder="1" applyAlignment="1">
      <alignment vertical="center" wrapText="1"/>
    </xf>
    <xf numFmtId="166" fontId="2" fillId="2" borderId="0" xfId="1" applyNumberFormat="1" applyFont="1" applyFill="1" applyBorder="1" applyAlignment="1">
      <alignment vertical="center" wrapText="1"/>
    </xf>
    <xf numFmtId="167" fontId="2" fillId="2" borderId="0" xfId="2" applyNumberFormat="1" applyFont="1" applyFill="1" applyBorder="1" applyAlignment="1">
      <alignment vertical="center" wrapText="1"/>
    </xf>
    <xf numFmtId="166" fontId="3" fillId="2" borderId="8" xfId="1" applyNumberFormat="1" applyFont="1" applyFill="1" applyBorder="1" applyAlignment="1">
      <alignment horizontal="left" vertical="center" wrapText="1"/>
    </xf>
    <xf numFmtId="166" fontId="3" fillId="2" borderId="0" xfId="1" applyNumberFormat="1" applyFont="1" applyFill="1" applyBorder="1" applyAlignment="1">
      <alignment horizontal="left" vertical="center" wrapText="1"/>
    </xf>
    <xf numFmtId="166" fontId="3" fillId="2" borderId="9" xfId="1" applyNumberFormat="1" applyFont="1" applyFill="1" applyBorder="1" applyAlignment="1">
      <alignment horizontal="left" vertical="center" wrapText="1"/>
    </xf>
    <xf numFmtId="0" fontId="2" fillId="2" borderId="4" xfId="0" applyFont="1" applyFill="1" applyBorder="1" applyAlignment="1">
      <alignment horizontal="right" wrapText="1"/>
    </xf>
    <xf numFmtId="0" fontId="2" fillId="2" borderId="14" xfId="0" applyFont="1" applyFill="1" applyBorder="1" applyAlignment="1">
      <alignment horizontal="right" wrapText="1"/>
    </xf>
    <xf numFmtId="0" fontId="2" fillId="2" borderId="15" xfId="0" applyFont="1" applyFill="1" applyBorder="1" applyAlignment="1">
      <alignment horizontal="right" wrapText="1"/>
    </xf>
    <xf numFmtId="0" fontId="3" fillId="2" borderId="42" xfId="0" applyFont="1" applyFill="1" applyBorder="1" applyAlignment="1">
      <alignment vertical="center" wrapText="1"/>
    </xf>
    <xf numFmtId="0" fontId="3" fillId="2" borderId="36" xfId="0" applyFont="1" applyFill="1" applyBorder="1" applyAlignment="1">
      <alignment vertical="center" wrapText="1"/>
    </xf>
    <xf numFmtId="166" fontId="2" fillId="2" borderId="43" xfId="1" applyNumberFormat="1" applyFont="1" applyFill="1" applyBorder="1" applyAlignment="1">
      <alignment vertical="center" wrapText="1"/>
    </xf>
    <xf numFmtId="0" fontId="2" fillId="2" borderId="8" xfId="0" applyFont="1" applyFill="1" applyBorder="1" applyAlignment="1">
      <alignment horizontal="center" vertical="center" wrapText="1"/>
    </xf>
    <xf numFmtId="166" fontId="2" fillId="2" borderId="0" xfId="1" applyNumberFormat="1" applyFont="1" applyFill="1" applyBorder="1" applyAlignment="1">
      <alignment horizontal="center" vertical="center" wrapText="1"/>
    </xf>
    <xf numFmtId="166" fontId="3" fillId="2" borderId="8" xfId="1" applyNumberFormat="1" applyFont="1" applyFill="1" applyBorder="1" applyAlignment="1">
      <alignment horizontal="center" vertical="center" wrapText="1"/>
    </xf>
    <xf numFmtId="166" fontId="3" fillId="2" borderId="0" xfId="1" applyNumberFormat="1" applyFont="1" applyFill="1" applyBorder="1" applyAlignment="1">
      <alignment horizontal="center" vertical="center" wrapText="1"/>
    </xf>
    <xf numFmtId="167" fontId="2" fillId="2" borderId="22" xfId="2" applyNumberFormat="1" applyFont="1" applyFill="1" applyBorder="1" applyAlignment="1">
      <alignment horizontal="center" vertical="center" wrapText="1"/>
    </xf>
    <xf numFmtId="166" fontId="2" fillId="2" borderId="3" xfId="1" applyNumberFormat="1" applyFont="1" applyFill="1" applyBorder="1" applyAlignment="1">
      <alignment horizontal="center" vertical="center" wrapText="1"/>
    </xf>
    <xf numFmtId="167" fontId="2" fillId="2" borderId="0" xfId="2" applyNumberFormat="1" applyFont="1" applyFill="1" applyBorder="1" applyAlignment="1">
      <alignment horizontal="center" vertical="center" wrapText="1"/>
    </xf>
    <xf numFmtId="0" fontId="9" fillId="2" borderId="34" xfId="0" applyFont="1" applyFill="1" applyBorder="1" applyAlignment="1">
      <alignment vertical="center" wrapText="1"/>
    </xf>
    <xf numFmtId="0" fontId="3" fillId="2" borderId="2"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3" fillId="2" borderId="34" xfId="0" applyFont="1" applyFill="1" applyBorder="1" applyAlignment="1">
      <alignment horizontal="left" wrapText="1"/>
    </xf>
    <xf numFmtId="0" fontId="2" fillId="2" borderId="41" xfId="0" applyFont="1" applyFill="1" applyBorder="1" applyAlignment="1">
      <alignment horizontal="justify" wrapText="1"/>
    </xf>
    <xf numFmtId="0" fontId="3" fillId="2" borderId="8" xfId="0" applyFont="1" applyFill="1" applyBorder="1" applyAlignment="1">
      <alignment horizontal="left" vertical="center" wrapText="1"/>
    </xf>
    <xf numFmtId="0" fontId="2" fillId="2" borderId="14" xfId="0" applyFont="1" applyFill="1" applyBorder="1" applyAlignment="1">
      <alignment horizontal="justify" vertical="center" wrapText="1"/>
    </xf>
    <xf numFmtId="0" fontId="2" fillId="2" borderId="14" xfId="0" applyFont="1" applyFill="1" applyBorder="1" applyAlignment="1">
      <alignment horizontal="right" vertical="center" wrapText="1"/>
    </xf>
    <xf numFmtId="0" fontId="3" fillId="2" borderId="4" xfId="0" applyFont="1" applyFill="1" applyBorder="1" applyAlignment="1">
      <alignment horizontal="right" vertical="center" wrapText="1"/>
    </xf>
    <xf numFmtId="0" fontId="3" fillId="2" borderId="12" xfId="0" applyFont="1" applyFill="1" applyBorder="1" applyAlignment="1">
      <alignment horizontal="left" vertical="center" wrapText="1"/>
    </xf>
    <xf numFmtId="0" fontId="2" fillId="2" borderId="42" xfId="0" applyFont="1" applyFill="1" applyBorder="1" applyAlignment="1">
      <alignment horizontal="justify" vertical="center" wrapText="1"/>
    </xf>
    <xf numFmtId="0" fontId="3" fillId="2" borderId="41" xfId="0" applyFont="1" applyFill="1" applyBorder="1" applyAlignment="1">
      <alignment horizontal="left" vertical="center" wrapText="1"/>
    </xf>
    <xf numFmtId="0" fontId="3" fillId="2" borderId="3" xfId="0" applyFont="1" applyFill="1" applyBorder="1" applyAlignment="1">
      <alignment horizontal="right" vertical="center" wrapText="1"/>
    </xf>
    <xf numFmtId="0" fontId="3" fillId="2" borderId="0" xfId="0" applyFont="1" applyFill="1" applyBorder="1" applyAlignment="1">
      <alignment vertical="center" wrapText="1"/>
    </xf>
    <xf numFmtId="0" fontId="2" fillId="2" borderId="44" xfId="0" applyFont="1" applyFill="1" applyBorder="1" applyAlignment="1">
      <alignment horizontal="left" vertical="center" wrapText="1"/>
    </xf>
    <xf numFmtId="0" fontId="2" fillId="2" borderId="41" xfId="0" applyFont="1" applyFill="1" applyBorder="1" applyAlignment="1">
      <alignment horizontal="left" vertical="center" wrapText="1"/>
    </xf>
    <xf numFmtId="3" fontId="3" fillId="2" borderId="9" xfId="0" applyNumberFormat="1" applyFont="1" applyFill="1" applyBorder="1" applyAlignment="1">
      <alignment horizontal="right" wrapText="1" indent="1"/>
    </xf>
    <xf numFmtId="0" fontId="3" fillId="2" borderId="14" xfId="0" applyFont="1" applyFill="1" applyBorder="1" applyAlignment="1">
      <alignment vertical="center" wrapText="1"/>
    </xf>
    <xf numFmtId="0" fontId="2" fillId="2" borderId="45"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2" fillId="2" borderId="3" xfId="0" applyFont="1" applyFill="1" applyBorder="1" applyAlignment="1">
      <alignment horizontal="right" vertical="center" wrapText="1"/>
    </xf>
    <xf numFmtId="166" fontId="3" fillId="2" borderId="0" xfId="1" applyNumberFormat="1" applyFont="1" applyFill="1" applyBorder="1" applyAlignment="1">
      <alignment horizontal="right" wrapText="1"/>
    </xf>
    <xf numFmtId="9" fontId="3" fillId="2" borderId="0" xfId="2" applyFont="1" applyFill="1" applyBorder="1" applyAlignment="1">
      <alignment horizontal="right" vertical="center" wrapText="1"/>
    </xf>
    <xf numFmtId="167" fontId="3" fillId="2" borderId="0" xfId="2" applyNumberFormat="1" applyFont="1" applyFill="1" applyBorder="1" applyAlignment="1">
      <alignment horizontal="right" vertical="center" wrapText="1"/>
    </xf>
    <xf numFmtId="165" fontId="3" fillId="2" borderId="0" xfId="1" applyNumberFormat="1" applyFont="1" applyFill="1" applyBorder="1" applyAlignment="1">
      <alignment horizontal="right" vertical="center" wrapText="1"/>
    </xf>
    <xf numFmtId="9" fontId="3" fillId="2" borderId="8" xfId="2" applyFont="1" applyFill="1" applyBorder="1" applyAlignment="1">
      <alignment horizontal="right" vertical="center" wrapText="1"/>
    </xf>
    <xf numFmtId="9" fontId="3" fillId="2" borderId="9" xfId="2" applyFont="1" applyFill="1" applyBorder="1" applyAlignment="1">
      <alignment horizontal="right" vertical="center" wrapText="1"/>
    </xf>
    <xf numFmtId="9" fontId="3" fillId="2" borderId="10" xfId="2" applyFont="1" applyFill="1" applyBorder="1" applyAlignment="1">
      <alignment horizontal="right" vertical="top" wrapText="1"/>
    </xf>
    <xf numFmtId="9" fontId="3" fillId="2" borderId="1" xfId="2" applyFont="1" applyFill="1" applyBorder="1" applyAlignment="1">
      <alignment horizontal="right" vertical="top" wrapText="1"/>
    </xf>
    <xf numFmtId="9" fontId="3" fillId="2" borderId="11" xfId="2" applyFont="1" applyFill="1" applyBorder="1" applyAlignment="1">
      <alignment horizontal="right" vertical="top" wrapText="1"/>
    </xf>
    <xf numFmtId="9" fontId="3" fillId="2" borderId="10" xfId="2" applyFont="1" applyFill="1" applyBorder="1" applyAlignment="1">
      <alignment horizontal="right" vertical="center" wrapText="1"/>
    </xf>
    <xf numFmtId="9" fontId="3" fillId="2" borderId="1" xfId="2" applyFont="1" applyFill="1" applyBorder="1" applyAlignment="1">
      <alignment horizontal="right" vertical="center" wrapText="1"/>
    </xf>
    <xf numFmtId="9" fontId="3" fillId="2" borderId="11" xfId="2" applyFont="1" applyFill="1" applyBorder="1" applyAlignment="1">
      <alignment horizontal="right" vertical="center" wrapText="1"/>
    </xf>
    <xf numFmtId="167" fontId="3" fillId="2" borderId="1" xfId="2" applyNumberFormat="1" applyFont="1" applyFill="1" applyBorder="1" applyAlignment="1">
      <alignment horizontal="right" vertical="top" wrapText="1"/>
    </xf>
    <xf numFmtId="166" fontId="3" fillId="2" borderId="1" xfId="1" applyNumberFormat="1" applyFont="1" applyFill="1" applyBorder="1" applyAlignment="1">
      <alignment horizontal="right" vertical="top" wrapText="1"/>
    </xf>
    <xf numFmtId="165" fontId="3" fillId="2" borderId="4" xfId="1" applyNumberFormat="1" applyFont="1" applyFill="1" applyBorder="1" applyAlignment="1">
      <alignment horizontal="right" vertical="center" wrapText="1"/>
    </xf>
    <xf numFmtId="165" fontId="3" fillId="2" borderId="2" xfId="1" applyNumberFormat="1" applyFont="1" applyFill="1" applyBorder="1" applyAlignment="1">
      <alignment horizontal="right" vertical="center" wrapText="1"/>
    </xf>
    <xf numFmtId="165" fontId="3" fillId="2" borderId="14" xfId="1" applyNumberFormat="1" applyFont="1" applyFill="1" applyBorder="1" applyAlignment="1">
      <alignment horizontal="right" vertical="center" wrapText="1"/>
    </xf>
    <xf numFmtId="165" fontId="3" fillId="2" borderId="8" xfId="1" applyNumberFormat="1" applyFont="1" applyFill="1" applyBorder="1" applyAlignment="1">
      <alignment horizontal="right" vertical="center" wrapText="1"/>
    </xf>
    <xf numFmtId="165" fontId="3" fillId="2" borderId="12" xfId="1" applyNumberFormat="1" applyFont="1" applyFill="1" applyBorder="1" applyAlignment="1">
      <alignment horizontal="right" vertical="center" wrapText="1"/>
    </xf>
    <xf numFmtId="9" fontId="3" fillId="2" borderId="2" xfId="2" applyFont="1" applyFill="1" applyBorder="1" applyAlignment="1">
      <alignment horizontal="right" vertical="center" wrapText="1"/>
    </xf>
    <xf numFmtId="166" fontId="3" fillId="2" borderId="22" xfId="1" applyNumberFormat="1" applyFont="1" applyFill="1" applyBorder="1" applyAlignment="1">
      <alignment horizontal="right" vertical="center" wrapText="1"/>
    </xf>
    <xf numFmtId="166" fontId="3" fillId="2" borderId="3" xfId="1" applyNumberFormat="1" applyFont="1" applyFill="1" applyBorder="1" applyAlignment="1">
      <alignment horizontal="right" vertical="center" wrapText="1"/>
    </xf>
    <xf numFmtId="166" fontId="3" fillId="2" borderId="1" xfId="1" applyNumberFormat="1" applyFont="1" applyFill="1" applyBorder="1" applyAlignment="1">
      <alignment horizontal="right" vertical="center" wrapText="1"/>
    </xf>
    <xf numFmtId="166" fontId="6" fillId="2" borderId="0" xfId="1" applyNumberFormat="1" applyFont="1" applyFill="1" applyBorder="1" applyAlignment="1">
      <alignment horizontal="right" vertical="center" wrapText="1"/>
    </xf>
    <xf numFmtId="166" fontId="3" fillId="2" borderId="10" xfId="1" applyNumberFormat="1" applyFont="1" applyFill="1" applyBorder="1" applyAlignment="1">
      <alignment horizontal="right" vertical="center" wrapText="1"/>
    </xf>
    <xf numFmtId="166" fontId="6" fillId="2" borderId="8" xfId="1" applyNumberFormat="1" applyFont="1" applyFill="1" applyBorder="1" applyAlignment="1">
      <alignment horizontal="right" vertical="center" wrapText="1"/>
    </xf>
    <xf numFmtId="166" fontId="3" fillId="2" borderId="12" xfId="1" applyNumberFormat="1" applyFont="1" applyFill="1" applyBorder="1" applyAlignment="1">
      <alignment horizontal="right" vertical="center" wrapText="1"/>
    </xf>
    <xf numFmtId="166" fontId="3" fillId="2" borderId="8" xfId="1" applyNumberFormat="1" applyFont="1" applyFill="1" applyBorder="1" applyAlignment="1">
      <alignment horizontal="right" wrapText="1"/>
    </xf>
    <xf numFmtId="166" fontId="3" fillId="2" borderId="0" xfId="1" applyNumberFormat="1" applyFont="1" applyFill="1" applyBorder="1" applyAlignment="1">
      <alignment wrapText="1"/>
    </xf>
    <xf numFmtId="166" fontId="2" fillId="2" borderId="27" xfId="1" applyNumberFormat="1" applyFont="1" applyFill="1" applyBorder="1" applyAlignment="1">
      <alignment horizontal="right" vertical="center" wrapText="1"/>
    </xf>
    <xf numFmtId="167" fontId="3" fillId="2" borderId="4" xfId="2" applyNumberFormat="1" applyFont="1" applyFill="1" applyBorder="1" applyAlignment="1">
      <alignment horizontal="right" vertical="center" wrapText="1"/>
    </xf>
    <xf numFmtId="167" fontId="3" fillId="2" borderId="2" xfId="2" applyNumberFormat="1" applyFont="1" applyFill="1" applyBorder="1" applyAlignment="1">
      <alignment horizontal="right" vertical="center" wrapText="1"/>
    </xf>
    <xf numFmtId="166" fontId="2" fillId="2" borderId="9" xfId="1" applyNumberFormat="1" applyFont="1" applyFill="1" applyBorder="1" applyAlignment="1">
      <alignment horizontal="right" vertical="center" wrapText="1"/>
    </xf>
    <xf numFmtId="166" fontId="2" fillId="2" borderId="11" xfId="1" applyNumberFormat="1" applyFont="1" applyFill="1" applyBorder="1" applyAlignment="1">
      <alignment horizontal="right" vertical="center" wrapText="1"/>
    </xf>
    <xf numFmtId="166" fontId="2" fillId="2" borderId="23" xfId="1" applyNumberFormat="1" applyFont="1" applyFill="1" applyBorder="1" applyAlignment="1">
      <alignment horizontal="right" vertical="center" wrapText="1"/>
    </xf>
    <xf numFmtId="9" fontId="3" fillId="2" borderId="3" xfId="2" applyFont="1" applyFill="1" applyBorder="1" applyAlignment="1">
      <alignment horizontal="right" vertical="center" wrapText="1"/>
    </xf>
    <xf numFmtId="9" fontId="3" fillId="2" borderId="22" xfId="2" applyFont="1" applyFill="1" applyBorder="1" applyAlignment="1">
      <alignment horizontal="right" vertical="center" wrapText="1"/>
    </xf>
    <xf numFmtId="9" fontId="3" fillId="2" borderId="23" xfId="2" applyFont="1" applyFill="1" applyBorder="1" applyAlignment="1">
      <alignment horizontal="right" vertical="center" wrapText="1"/>
    </xf>
    <xf numFmtId="166" fontId="3" fillId="2" borderId="22" xfId="1" applyNumberFormat="1" applyFont="1" applyFill="1" applyBorder="1" applyAlignment="1">
      <alignment horizontal="right" wrapText="1"/>
    </xf>
    <xf numFmtId="166" fontId="3" fillId="2" borderId="9" xfId="1" applyNumberFormat="1" applyFont="1" applyFill="1" applyBorder="1" applyAlignment="1">
      <alignment horizontal="right" wrapText="1" indent="1"/>
    </xf>
    <xf numFmtId="166" fontId="3" fillId="2" borderId="3" xfId="1" applyNumberFormat="1" applyFont="1" applyFill="1" applyBorder="1" applyAlignment="1">
      <alignment horizontal="right" wrapText="1"/>
    </xf>
    <xf numFmtId="166" fontId="3" fillId="2" borderId="23" xfId="1" applyNumberFormat="1" applyFont="1" applyFill="1" applyBorder="1" applyAlignment="1">
      <alignment horizontal="right" wrapText="1" indent="1"/>
    </xf>
    <xf numFmtId="167" fontId="2" fillId="2" borderId="3" xfId="2" applyNumberFormat="1" applyFont="1" applyFill="1" applyBorder="1" applyAlignment="1">
      <alignment vertical="center" wrapText="1"/>
    </xf>
    <xf numFmtId="9" fontId="3" fillId="2" borderId="8" xfId="2" applyFont="1" applyFill="1" applyBorder="1" applyAlignment="1">
      <alignment horizontal="center" vertical="center" wrapText="1"/>
    </xf>
    <xf numFmtId="9" fontId="3" fillId="2" borderId="0" xfId="2" applyFont="1" applyFill="1" applyBorder="1" applyAlignment="1">
      <alignment horizontal="center" vertical="center" wrapText="1"/>
    </xf>
    <xf numFmtId="167" fontId="2" fillId="2" borderId="3" xfId="1" applyNumberFormat="1" applyFont="1" applyFill="1" applyBorder="1" applyAlignment="1">
      <alignment vertical="center" wrapText="1"/>
    </xf>
    <xf numFmtId="9" fontId="2" fillId="2" borderId="3" xfId="2" applyFont="1" applyFill="1" applyBorder="1" applyAlignment="1">
      <alignment horizontal="center" vertical="center" wrapText="1"/>
    </xf>
    <xf numFmtId="9" fontId="3" fillId="2" borderId="0" xfId="2" applyNumberFormat="1" applyFont="1" applyFill="1" applyBorder="1" applyAlignment="1">
      <alignment horizontal="center" vertical="center" wrapText="1"/>
    </xf>
    <xf numFmtId="166" fontId="3" fillId="2" borderId="14" xfId="1" applyNumberFormat="1" applyFont="1" applyFill="1" applyBorder="1" applyAlignment="1">
      <alignment horizontal="right" vertical="center" wrapText="1"/>
    </xf>
    <xf numFmtId="166" fontId="3" fillId="2" borderId="18" xfId="1" applyNumberFormat="1" applyFont="1" applyFill="1" applyBorder="1" applyAlignment="1">
      <alignment horizontal="right" vertical="center" wrapText="1"/>
    </xf>
    <xf numFmtId="166" fontId="3" fillId="2" borderId="19" xfId="1" applyNumberFormat="1" applyFont="1" applyFill="1" applyBorder="1" applyAlignment="1">
      <alignment horizontal="right" vertical="center" wrapText="1"/>
    </xf>
    <xf numFmtId="167" fontId="3" fillId="2" borderId="14" xfId="2" applyNumberFormat="1" applyFont="1" applyFill="1" applyBorder="1" applyAlignment="1">
      <alignment horizontal="right" vertical="center" wrapText="1"/>
    </xf>
    <xf numFmtId="167" fontId="3" fillId="2" borderId="8" xfId="2" applyNumberFormat="1" applyFont="1" applyFill="1" applyBorder="1" applyAlignment="1">
      <alignment horizontal="right" vertical="center" wrapText="1"/>
    </xf>
    <xf numFmtId="9" fontId="3" fillId="2" borderId="0" xfId="2" applyNumberFormat="1" applyFont="1" applyFill="1" applyBorder="1" applyAlignment="1">
      <alignment horizontal="right" vertical="center" wrapText="1"/>
    </xf>
    <xf numFmtId="3" fontId="3" fillId="2" borderId="0" xfId="0" applyNumberFormat="1" applyFont="1" applyFill="1" applyBorder="1" applyAlignment="1">
      <alignment vertical="center" wrapText="1"/>
    </xf>
    <xf numFmtId="9" fontId="3" fillId="2" borderId="0" xfId="2" applyFont="1" applyFill="1" applyBorder="1" applyAlignment="1">
      <alignment horizontal="right" vertical="center"/>
    </xf>
    <xf numFmtId="0" fontId="3" fillId="2" borderId="4" xfId="0" applyFont="1" applyFill="1" applyBorder="1" applyAlignment="1">
      <alignment vertical="center"/>
    </xf>
    <xf numFmtId="2" fontId="3" fillId="2" borderId="4" xfId="0" applyNumberFormat="1" applyFont="1" applyFill="1" applyBorder="1" applyAlignment="1">
      <alignment vertical="center"/>
    </xf>
    <xf numFmtId="9" fontId="3" fillId="2" borderId="0" xfId="2"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2" fontId="3" fillId="2" borderId="0" xfId="0" applyNumberFormat="1" applyFont="1" applyFill="1" applyBorder="1" applyAlignment="1">
      <alignment vertical="center"/>
    </xf>
    <xf numFmtId="0" fontId="3" fillId="2" borderId="2" xfId="0" applyFont="1" applyFill="1" applyBorder="1" applyAlignment="1">
      <alignment vertical="center"/>
    </xf>
    <xf numFmtId="2" fontId="3" fillId="2" borderId="2" xfId="0" applyNumberFormat="1" applyFont="1" applyFill="1" applyBorder="1" applyAlignment="1">
      <alignment vertical="center"/>
    </xf>
    <xf numFmtId="0" fontId="3" fillId="2" borderId="0" xfId="0" applyFont="1" applyFill="1"/>
    <xf numFmtId="0" fontId="3" fillId="2" borderId="0" xfId="0" applyFont="1" applyFill="1" applyBorder="1"/>
    <xf numFmtId="166" fontId="3" fillId="2" borderId="0" xfId="1" applyNumberFormat="1" applyFont="1" applyFill="1" applyBorder="1" applyAlignment="1">
      <alignment vertical="center"/>
    </xf>
    <xf numFmtId="166" fontId="3" fillId="2" borderId="20" xfId="1" applyNumberFormat="1" applyFont="1" applyFill="1" applyBorder="1" applyAlignment="1">
      <alignment horizontal="right" vertical="center" wrapText="1"/>
    </xf>
    <xf numFmtId="166" fontId="3" fillId="2" borderId="8" xfId="1" applyNumberFormat="1" applyFont="1" applyFill="1" applyBorder="1"/>
    <xf numFmtId="166" fontId="3" fillId="2" borderId="0" xfId="1" applyNumberFormat="1" applyFont="1" applyFill="1" applyBorder="1"/>
    <xf numFmtId="166" fontId="3" fillId="2" borderId="0" xfId="1" applyNumberFormat="1" applyFont="1" applyFill="1" applyBorder="1" applyAlignment="1">
      <alignment horizontal="right" vertical="center"/>
    </xf>
    <xf numFmtId="9" fontId="3" fillId="2" borderId="2" xfId="2" applyFont="1" applyFill="1" applyBorder="1" applyAlignment="1">
      <alignment vertical="center"/>
    </xf>
    <xf numFmtId="0" fontId="10" fillId="2" borderId="14" xfId="0" applyFont="1" applyFill="1" applyBorder="1"/>
    <xf numFmtId="0" fontId="10" fillId="2" borderId="4" xfId="0" applyFont="1" applyFill="1" applyBorder="1"/>
    <xf numFmtId="166" fontId="3" fillId="2" borderId="3" xfId="1" applyNumberFormat="1" applyFont="1" applyFill="1" applyBorder="1" applyAlignment="1">
      <alignment horizontal="right" vertical="center"/>
    </xf>
    <xf numFmtId="166" fontId="3" fillId="2" borderId="45" xfId="1" applyNumberFormat="1" applyFont="1" applyFill="1" applyBorder="1" applyAlignment="1">
      <alignment horizontal="right" vertical="center" wrapText="1"/>
    </xf>
    <xf numFmtId="166" fontId="3" fillId="2" borderId="46" xfId="1" applyNumberFormat="1" applyFont="1" applyFill="1" applyBorder="1" applyAlignment="1">
      <alignment horizontal="right" vertical="center" wrapText="1"/>
    </xf>
    <xf numFmtId="166" fontId="3" fillId="2" borderId="11" xfId="1" applyNumberFormat="1" applyFont="1" applyFill="1" applyBorder="1" applyAlignment="1">
      <alignment horizontal="right" vertical="center" wrapText="1"/>
    </xf>
    <xf numFmtId="166" fontId="3" fillId="2" borderId="23" xfId="1" applyNumberFormat="1" applyFont="1" applyFill="1" applyBorder="1" applyAlignment="1">
      <alignment horizontal="right" vertical="center" wrapText="1"/>
    </xf>
    <xf numFmtId="166" fontId="2" fillId="2" borderId="26" xfId="1" applyNumberFormat="1" applyFont="1" applyFill="1" applyBorder="1" applyAlignment="1">
      <alignment horizontal="right" vertical="center" wrapText="1"/>
    </xf>
    <xf numFmtId="166" fontId="3" fillId="2" borderId="1" xfId="1" applyNumberFormat="1" applyFont="1" applyFill="1" applyBorder="1" applyAlignment="1">
      <alignment vertical="center"/>
    </xf>
    <xf numFmtId="166" fontId="3" fillId="2" borderId="2" xfId="1" applyNumberFormat="1" applyFont="1" applyFill="1" applyBorder="1" applyAlignment="1">
      <alignment vertical="center"/>
    </xf>
    <xf numFmtId="166" fontId="10" fillId="2" borderId="9" xfId="1" applyNumberFormat="1" applyFont="1" applyFill="1" applyBorder="1" applyAlignment="1">
      <alignment vertical="center"/>
    </xf>
    <xf numFmtId="167" fontId="3" fillId="2" borderId="0" xfId="2" applyNumberFormat="1" applyFont="1" applyFill="1" applyBorder="1" applyAlignment="1">
      <alignment vertical="center"/>
    </xf>
    <xf numFmtId="167" fontId="3" fillId="2" borderId="3" xfId="2" applyNumberFormat="1" applyFont="1" applyFill="1" applyBorder="1" applyAlignment="1">
      <alignment horizontal="right" vertical="center" wrapText="1"/>
    </xf>
    <xf numFmtId="9" fontId="3" fillId="2" borderId="8" xfId="2" applyFont="1" applyFill="1" applyBorder="1" applyAlignment="1">
      <alignment horizontal="right" vertical="center"/>
    </xf>
    <xf numFmtId="9" fontId="3" fillId="2" borderId="9" xfId="2" applyFont="1" applyFill="1" applyBorder="1" applyAlignment="1">
      <alignment horizontal="right" vertical="center"/>
    </xf>
    <xf numFmtId="9" fontId="3" fillId="2" borderId="9" xfId="2" applyFont="1" applyFill="1" applyBorder="1" applyAlignment="1">
      <alignment vertical="center"/>
    </xf>
    <xf numFmtId="167" fontId="3" fillId="2" borderId="4" xfId="2" applyNumberFormat="1" applyFont="1" applyFill="1" applyBorder="1" applyAlignment="1">
      <alignment vertical="center"/>
    </xf>
    <xf numFmtId="0" fontId="3" fillId="2" borderId="14" xfId="0" applyFont="1" applyFill="1" applyBorder="1" applyAlignment="1">
      <alignment horizontal="right" vertical="center"/>
    </xf>
    <xf numFmtId="0" fontId="3" fillId="2" borderId="4" xfId="0" applyFont="1" applyFill="1" applyBorder="1" applyAlignment="1">
      <alignment horizontal="right" vertical="center"/>
    </xf>
    <xf numFmtId="0" fontId="3" fillId="2" borderId="15" xfId="0" applyFont="1" applyFill="1" applyBorder="1" applyAlignment="1">
      <alignment vertical="center"/>
    </xf>
    <xf numFmtId="0" fontId="3" fillId="2" borderId="8" xfId="0" applyFont="1" applyFill="1" applyBorder="1" applyAlignment="1">
      <alignment horizontal="right" vertical="center"/>
    </xf>
    <xf numFmtId="0" fontId="3" fillId="2" borderId="0" xfId="0" applyFont="1" applyFill="1" applyBorder="1" applyAlignment="1">
      <alignment horizontal="right" vertical="center"/>
    </xf>
    <xf numFmtId="0" fontId="3" fillId="2" borderId="9" xfId="0" applyFont="1" applyFill="1" applyBorder="1" applyAlignment="1">
      <alignment vertical="center"/>
    </xf>
    <xf numFmtId="167" fontId="3" fillId="2" borderId="2" xfId="2" applyNumberFormat="1" applyFont="1" applyFill="1" applyBorder="1" applyAlignment="1">
      <alignment vertical="center"/>
    </xf>
    <xf numFmtId="167" fontId="3" fillId="2" borderId="2" xfId="2" applyNumberFormat="1" applyFont="1" applyFill="1" applyBorder="1" applyAlignment="1">
      <alignment horizontal="right" vertical="center"/>
    </xf>
    <xf numFmtId="0" fontId="3" fillId="2" borderId="2" xfId="0" applyFont="1" applyFill="1" applyBorder="1" applyAlignment="1">
      <alignment horizontal="right" vertical="center"/>
    </xf>
    <xf numFmtId="0" fontId="3" fillId="2" borderId="13" xfId="0" applyFont="1" applyFill="1" applyBorder="1" applyAlignment="1">
      <alignment vertical="center"/>
    </xf>
    <xf numFmtId="0" fontId="3" fillId="2" borderId="15" xfId="0" applyFont="1" applyFill="1" applyBorder="1" applyAlignment="1">
      <alignment horizontal="right" vertical="center"/>
    </xf>
    <xf numFmtId="0" fontId="3" fillId="2" borderId="9" xfId="0" applyFont="1" applyFill="1" applyBorder="1" applyAlignment="1">
      <alignment horizontal="right" vertical="center"/>
    </xf>
    <xf numFmtId="0" fontId="3" fillId="2" borderId="13" xfId="0" applyFont="1" applyFill="1" applyBorder="1" applyAlignment="1">
      <alignment horizontal="right" vertical="center"/>
    </xf>
    <xf numFmtId="0" fontId="10" fillId="2" borderId="0" xfId="0" applyFont="1" applyFill="1"/>
    <xf numFmtId="0" fontId="3" fillId="2" borderId="8" xfId="0" applyFont="1" applyFill="1" applyBorder="1"/>
    <xf numFmtId="0" fontId="3" fillId="2" borderId="9" xfId="0" applyFont="1" applyFill="1" applyBorder="1"/>
    <xf numFmtId="0" fontId="3" fillId="2" borderId="13" xfId="0" applyFont="1" applyFill="1" applyBorder="1"/>
    <xf numFmtId="167" fontId="3" fillId="2" borderId="8" xfId="0" applyNumberFormat="1" applyFont="1" applyFill="1" applyBorder="1" applyAlignment="1">
      <alignment horizontal="right" vertical="center" wrapText="1"/>
    </xf>
    <xf numFmtId="167" fontId="3" fillId="2" borderId="0" xfId="0" applyNumberFormat="1" applyFont="1" applyFill="1" applyBorder="1" applyAlignment="1">
      <alignment horizontal="right" vertical="center" wrapText="1"/>
    </xf>
    <xf numFmtId="167" fontId="3" fillId="2" borderId="9" xfId="0" applyNumberFormat="1" applyFont="1" applyFill="1" applyBorder="1" applyAlignment="1">
      <alignment horizontal="right" vertical="center" wrapText="1"/>
    </xf>
    <xf numFmtId="0" fontId="3" fillId="2" borderId="10"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1" xfId="0" applyFont="1" applyFill="1" applyBorder="1" applyAlignment="1">
      <alignment horizontal="right" vertical="center"/>
    </xf>
    <xf numFmtId="165" fontId="3" fillId="2" borderId="9" xfId="1" applyNumberFormat="1" applyFont="1" applyFill="1" applyBorder="1" applyAlignment="1">
      <alignment horizontal="right" vertical="center" wrapText="1"/>
    </xf>
    <xf numFmtId="9" fontId="3" fillId="2" borderId="12" xfId="0" applyNumberFormat="1" applyFont="1" applyFill="1" applyBorder="1" applyAlignment="1">
      <alignment horizontal="right" vertical="center" wrapText="1"/>
    </xf>
    <xf numFmtId="9" fontId="3" fillId="2" borderId="2" xfId="0" applyNumberFormat="1" applyFont="1" applyFill="1" applyBorder="1" applyAlignment="1">
      <alignment horizontal="right" vertical="center" wrapText="1"/>
    </xf>
    <xf numFmtId="9" fontId="3" fillId="2" borderId="13" xfId="0" applyNumberFormat="1" applyFont="1" applyFill="1" applyBorder="1" applyAlignment="1">
      <alignment horizontal="right" vertical="center" wrapText="1"/>
    </xf>
    <xf numFmtId="9" fontId="3" fillId="2" borderId="0" xfId="0" applyNumberFormat="1" applyFont="1" applyFill="1" applyBorder="1" applyAlignment="1">
      <alignment horizontal="right" vertical="center" wrapText="1"/>
    </xf>
    <xf numFmtId="0" fontId="2" fillId="2" borderId="16" xfId="0" applyFont="1" applyFill="1" applyBorder="1" applyAlignment="1">
      <alignment horizontal="right" wrapText="1"/>
    </xf>
    <xf numFmtId="0" fontId="2" fillId="2" borderId="30" xfId="0" applyFont="1" applyFill="1" applyBorder="1" applyAlignment="1">
      <alignment horizontal="right" wrapText="1"/>
    </xf>
    <xf numFmtId="9" fontId="3" fillId="2" borderId="10" xfId="2" applyFont="1" applyFill="1" applyBorder="1" applyAlignment="1">
      <alignment horizontal="right" vertical="center"/>
    </xf>
    <xf numFmtId="9" fontId="3" fillId="2" borderId="1" xfId="2" applyFont="1" applyFill="1" applyBorder="1" applyAlignment="1">
      <alignment horizontal="right" vertical="center"/>
    </xf>
    <xf numFmtId="9" fontId="3" fillId="2" borderId="11" xfId="2" applyFont="1" applyFill="1" applyBorder="1" applyAlignment="1">
      <alignment horizontal="right" vertical="center"/>
    </xf>
    <xf numFmtId="9" fontId="3" fillId="2" borderId="8" xfId="0" applyNumberFormat="1" applyFont="1" applyFill="1" applyBorder="1" applyAlignment="1">
      <alignment horizontal="right" vertical="center" wrapText="1"/>
    </xf>
    <xf numFmtId="9" fontId="3" fillId="2" borderId="0" xfId="0" quotePrefix="1" applyNumberFormat="1" applyFont="1" applyFill="1" applyBorder="1" applyAlignment="1">
      <alignment horizontal="right" vertical="center" wrapText="1"/>
    </xf>
    <xf numFmtId="9" fontId="3" fillId="2" borderId="9" xfId="0" applyNumberFormat="1" applyFont="1" applyFill="1" applyBorder="1" applyAlignment="1">
      <alignment horizontal="right" vertical="center" wrapText="1"/>
    </xf>
    <xf numFmtId="9" fontId="3" fillId="2" borderId="8" xfId="2" applyFont="1" applyFill="1" applyBorder="1" applyAlignment="1">
      <alignment horizontal="right"/>
    </xf>
    <xf numFmtId="9" fontId="3" fillId="2" borderId="0" xfId="2" applyFont="1" applyFill="1" applyBorder="1" applyAlignment="1">
      <alignment horizontal="right"/>
    </xf>
    <xf numFmtId="9" fontId="3" fillId="2" borderId="0" xfId="2" applyFont="1" applyFill="1" applyBorder="1"/>
    <xf numFmtId="0" fontId="3" fillId="2" borderId="8" xfId="0" applyFont="1" applyFill="1" applyBorder="1" applyAlignment="1">
      <alignment horizontal="right"/>
    </xf>
    <xf numFmtId="0" fontId="3" fillId="2" borderId="0" xfId="0" applyFont="1" applyFill="1" applyBorder="1" applyAlignment="1">
      <alignment horizontal="right"/>
    </xf>
    <xf numFmtId="9" fontId="3" fillId="2" borderId="8" xfId="2" applyFont="1" applyFill="1" applyBorder="1"/>
    <xf numFmtId="9" fontId="3" fillId="2" borderId="9" xfId="2" applyFont="1" applyFill="1" applyBorder="1"/>
    <xf numFmtId="9" fontId="3" fillId="2" borderId="2" xfId="2" applyFont="1" applyFill="1" applyBorder="1"/>
    <xf numFmtId="9" fontId="3" fillId="2" borderId="13" xfId="2" applyFont="1" applyFill="1" applyBorder="1"/>
    <xf numFmtId="9" fontId="3" fillId="2" borderId="0" xfId="0" applyNumberFormat="1" applyFont="1" applyFill="1" applyBorder="1" applyAlignment="1">
      <alignment horizontal="right"/>
    </xf>
    <xf numFmtId="9" fontId="3" fillId="2" borderId="0" xfId="0" applyNumberFormat="1" applyFont="1" applyFill="1" applyBorder="1"/>
    <xf numFmtId="167" fontId="3" fillId="2" borderId="0" xfId="2" applyNumberFormat="1" applyFont="1" applyFill="1" applyBorder="1" applyAlignment="1">
      <alignment horizontal="right"/>
    </xf>
    <xf numFmtId="0" fontId="3" fillId="2" borderId="0" xfId="0" applyFont="1" applyFill="1" applyBorder="1" applyAlignment="1">
      <alignment horizontal="center"/>
    </xf>
    <xf numFmtId="0" fontId="3" fillId="2" borderId="4" xfId="0" applyFont="1" applyFill="1" applyBorder="1" applyAlignment="1">
      <alignment horizontal="left" wrapText="1"/>
    </xf>
    <xf numFmtId="0" fontId="3" fillId="2" borderId="0" xfId="0" applyFont="1" applyFill="1" applyBorder="1" applyAlignment="1">
      <alignment horizontal="left" wrapText="1"/>
    </xf>
    <xf numFmtId="0" fontId="3" fillId="2" borderId="14" xfId="0" applyFont="1" applyFill="1" applyBorder="1"/>
    <xf numFmtId="0" fontId="3" fillId="2" borderId="4" xfId="0" applyFont="1" applyFill="1" applyBorder="1"/>
    <xf numFmtId="0" fontId="3" fillId="2" borderId="15" xfId="0" applyFont="1" applyFill="1" applyBorder="1"/>
    <xf numFmtId="0" fontId="3" fillId="2" borderId="3" xfId="0" applyFont="1" applyFill="1" applyBorder="1"/>
    <xf numFmtId="167" fontId="3" fillId="2" borderId="0" xfId="2" applyNumberFormat="1" applyFont="1" applyFill="1"/>
    <xf numFmtId="167" fontId="3" fillId="2" borderId="22" xfId="2" applyNumberFormat="1" applyFont="1" applyFill="1" applyBorder="1" applyAlignment="1">
      <alignment horizontal="right" vertical="center" wrapText="1"/>
    </xf>
    <xf numFmtId="167" fontId="3" fillId="2" borderId="2" xfId="2" applyNumberFormat="1" applyFont="1" applyFill="1" applyBorder="1"/>
    <xf numFmtId="0" fontId="3" fillId="2" borderId="9" xfId="0" applyFont="1" applyFill="1" applyBorder="1" applyAlignment="1">
      <alignment horizontal="right"/>
    </xf>
    <xf numFmtId="0" fontId="3" fillId="2" borderId="12" xfId="0" applyFont="1" applyFill="1" applyBorder="1" applyAlignment="1">
      <alignment horizontal="right"/>
    </xf>
    <xf numFmtId="0" fontId="3" fillId="2" borderId="2" xfId="0" applyFont="1" applyFill="1" applyBorder="1" applyAlignment="1">
      <alignment horizontal="right"/>
    </xf>
    <xf numFmtId="0" fontId="3" fillId="2" borderId="13" xfId="0" applyFont="1" applyFill="1" applyBorder="1" applyAlignment="1">
      <alignment horizontal="right"/>
    </xf>
    <xf numFmtId="9" fontId="3" fillId="2" borderId="12" xfId="2" applyFont="1" applyFill="1" applyBorder="1" applyAlignment="1">
      <alignment horizontal="right"/>
    </xf>
    <xf numFmtId="9" fontId="3" fillId="2" borderId="2" xfId="2" applyFont="1" applyFill="1" applyBorder="1" applyAlignment="1">
      <alignment horizontal="right"/>
    </xf>
    <xf numFmtId="9" fontId="3" fillId="2" borderId="9" xfId="2" applyFont="1" applyFill="1" applyBorder="1" applyAlignment="1">
      <alignment horizontal="right"/>
    </xf>
    <xf numFmtId="9" fontId="3" fillId="2" borderId="13" xfId="2" applyFont="1" applyFill="1" applyBorder="1" applyAlignment="1">
      <alignment horizontal="right"/>
    </xf>
    <xf numFmtId="166" fontId="2" fillId="2" borderId="24" xfId="1" applyNumberFormat="1" applyFont="1" applyFill="1" applyBorder="1" applyAlignment="1">
      <alignment horizontal="right" vertical="center" wrapText="1"/>
    </xf>
    <xf numFmtId="166" fontId="2" fillId="2" borderId="25" xfId="1" applyNumberFormat="1" applyFont="1" applyFill="1" applyBorder="1" applyAlignment="1">
      <alignment horizontal="right" vertical="center" wrapText="1"/>
    </xf>
    <xf numFmtId="166" fontId="2" fillId="2" borderId="28" xfId="1" applyNumberFormat="1" applyFont="1" applyFill="1" applyBorder="1" applyAlignment="1">
      <alignment horizontal="right" vertical="center" wrapText="1"/>
    </xf>
    <xf numFmtId="3" fontId="3" fillId="2" borderId="8" xfId="0" applyNumberFormat="1" applyFont="1" applyFill="1" applyBorder="1" applyAlignment="1">
      <alignment horizontal="right" vertical="center" wrapText="1"/>
    </xf>
    <xf numFmtId="3" fontId="10" fillId="2" borderId="14" xfId="0" applyNumberFormat="1" applyFont="1" applyFill="1" applyBorder="1" applyAlignment="1">
      <alignment vertical="center"/>
    </xf>
    <xf numFmtId="3" fontId="10" fillId="2" borderId="4" xfId="0" applyNumberFormat="1" applyFont="1" applyFill="1" applyBorder="1"/>
    <xf numFmtId="3" fontId="3" fillId="2" borderId="0" xfId="1" applyNumberFormat="1" applyFont="1" applyFill="1" applyBorder="1" applyAlignment="1">
      <alignment horizontal="right" vertical="center"/>
    </xf>
    <xf numFmtId="3" fontId="3" fillId="2" borderId="3" xfId="1" applyNumberFormat="1" applyFont="1" applyFill="1" applyBorder="1" applyAlignment="1">
      <alignment horizontal="right" vertical="center"/>
    </xf>
    <xf numFmtId="166" fontId="3" fillId="2" borderId="9" xfId="1" applyNumberFormat="1" applyFont="1" applyFill="1" applyBorder="1" applyAlignment="1">
      <alignment horizontal="right" vertical="center" wrapText="1" indent="1"/>
    </xf>
    <xf numFmtId="166" fontId="2" fillId="2" borderId="29" xfId="1" applyNumberFormat="1" applyFont="1" applyFill="1" applyBorder="1" applyAlignment="1">
      <alignment horizontal="right" vertical="center" wrapText="1"/>
    </xf>
    <xf numFmtId="166" fontId="2" fillId="2" borderId="5" xfId="1" applyNumberFormat="1" applyFont="1" applyFill="1" applyBorder="1" applyAlignment="1">
      <alignment horizontal="right" vertical="center" wrapText="1"/>
    </xf>
    <xf numFmtId="166" fontId="2" fillId="2" borderId="6" xfId="1" applyNumberFormat="1" applyFont="1" applyFill="1" applyBorder="1" applyAlignment="1">
      <alignment horizontal="right" vertical="center" wrapText="1"/>
    </xf>
    <xf numFmtId="166" fontId="2" fillId="2" borderId="7" xfId="1" applyNumberFormat="1" applyFont="1" applyFill="1" applyBorder="1" applyAlignment="1">
      <alignment horizontal="right" vertical="center" wrapText="1"/>
    </xf>
    <xf numFmtId="166" fontId="3" fillId="2" borderId="8" xfId="1" applyNumberFormat="1" applyFont="1" applyFill="1" applyBorder="1" applyAlignment="1">
      <alignment vertical="center"/>
    </xf>
    <xf numFmtId="9" fontId="3" fillId="2" borderId="8" xfId="2" applyFont="1" applyFill="1" applyBorder="1" applyAlignment="1">
      <alignment vertical="center"/>
    </xf>
    <xf numFmtId="3" fontId="3" fillId="2" borderId="8" xfId="0" applyNumberFormat="1" applyFont="1" applyFill="1" applyBorder="1" applyAlignment="1">
      <alignment vertical="center"/>
    </xf>
    <xf numFmtId="9" fontId="3" fillId="2" borderId="12" xfId="0" applyNumberFormat="1" applyFont="1" applyFill="1" applyBorder="1" applyAlignment="1">
      <alignment vertical="center"/>
    </xf>
    <xf numFmtId="165" fontId="3" fillId="2" borderId="8" xfId="1" applyFont="1" applyFill="1" applyBorder="1" applyAlignment="1">
      <alignment vertical="center"/>
    </xf>
    <xf numFmtId="3" fontId="3" fillId="2" borderId="22" xfId="0" applyNumberFormat="1" applyFont="1" applyFill="1" applyBorder="1" applyAlignment="1">
      <alignment vertical="center"/>
    </xf>
    <xf numFmtId="3" fontId="3" fillId="2" borderId="10" xfId="0" applyNumberFormat="1" applyFont="1" applyFill="1" applyBorder="1" applyAlignment="1">
      <alignment horizontal="right" vertical="center" wrapText="1"/>
    </xf>
    <xf numFmtId="3" fontId="3" fillId="2" borderId="12" xfId="0" applyNumberFormat="1" applyFont="1" applyFill="1" applyBorder="1" applyAlignment="1">
      <alignment horizontal="right" vertical="center" wrapText="1"/>
    </xf>
    <xf numFmtId="3" fontId="3" fillId="2" borderId="8" xfId="1" applyNumberFormat="1" applyFont="1" applyFill="1" applyBorder="1" applyAlignment="1">
      <alignment horizontal="right" vertical="center" wrapText="1"/>
    </xf>
    <xf numFmtId="3" fontId="2" fillId="2" borderId="26" xfId="0" applyNumberFormat="1" applyFont="1" applyFill="1" applyBorder="1" applyAlignment="1">
      <alignment horizontal="right" vertical="center" wrapText="1"/>
    </xf>
    <xf numFmtId="9" fontId="3" fillId="2" borderId="12" xfId="0" applyNumberFormat="1" applyFont="1" applyFill="1" applyBorder="1" applyAlignment="1">
      <alignment horizontal="right" vertical="center"/>
    </xf>
    <xf numFmtId="9" fontId="3" fillId="2" borderId="12" xfId="2" applyFont="1" applyFill="1" applyBorder="1"/>
    <xf numFmtId="166" fontId="3" fillId="2" borderId="10" xfId="1" applyNumberFormat="1" applyFont="1" applyFill="1" applyBorder="1" applyAlignment="1">
      <alignment vertical="center"/>
    </xf>
    <xf numFmtId="167" fontId="3" fillId="4" borderId="0" xfId="0" applyNumberFormat="1" applyFont="1" applyFill="1" applyBorder="1" applyAlignment="1">
      <alignment horizontal="right" vertical="center" wrapText="1"/>
    </xf>
    <xf numFmtId="0" fontId="3" fillId="2" borderId="8" xfId="0" applyFont="1" applyFill="1" applyBorder="1" applyAlignment="1">
      <alignment horizontal="left" vertical="center" indent="1"/>
    </xf>
    <xf numFmtId="9" fontId="3" fillId="2" borderId="4" xfId="2" applyFont="1" applyFill="1" applyBorder="1" applyAlignment="1">
      <alignment horizontal="right"/>
    </xf>
    <xf numFmtId="9" fontId="3" fillId="2" borderId="4" xfId="2" applyFont="1" applyFill="1" applyBorder="1"/>
    <xf numFmtId="9" fontId="3" fillId="2" borderId="15" xfId="2" applyFont="1" applyFill="1" applyBorder="1"/>
    <xf numFmtId="9" fontId="3" fillId="2" borderId="6" xfId="2" applyFont="1" applyFill="1" applyBorder="1" applyAlignment="1">
      <alignment horizontal="right" vertical="center" wrapText="1"/>
    </xf>
    <xf numFmtId="166" fontId="3" fillId="2" borderId="10" xfId="1" applyNumberFormat="1" applyFont="1" applyFill="1" applyBorder="1" applyAlignment="1">
      <alignment horizontal="right" vertical="top" wrapText="1"/>
    </xf>
    <xf numFmtId="9" fontId="3" fillId="2" borderId="7" xfId="2" applyFont="1" applyFill="1" applyBorder="1" applyAlignment="1">
      <alignment horizontal="right" vertical="center" wrapText="1"/>
    </xf>
    <xf numFmtId="166" fontId="3" fillId="2" borderId="15" xfId="1" applyNumberFormat="1" applyFont="1" applyFill="1" applyBorder="1" applyAlignment="1">
      <alignment horizontal="right" vertical="center" wrapText="1"/>
    </xf>
    <xf numFmtId="166" fontId="3" fillId="2" borderId="11" xfId="1" applyNumberFormat="1" applyFont="1" applyFill="1" applyBorder="1" applyAlignment="1">
      <alignment horizontal="right" vertical="top" wrapText="1"/>
    </xf>
    <xf numFmtId="166" fontId="3" fillId="2" borderId="15" xfId="1" applyNumberFormat="1" applyFont="1" applyFill="1" applyBorder="1" applyAlignment="1">
      <alignment horizontal="right" vertical="center" wrapText="1" indent="1"/>
    </xf>
    <xf numFmtId="166" fontId="3" fillId="2" borderId="13" xfId="1" applyNumberFormat="1" applyFont="1" applyFill="1" applyBorder="1" applyAlignment="1">
      <alignment horizontal="right" vertical="center" wrapText="1" indent="1"/>
    </xf>
    <xf numFmtId="0" fontId="3" fillId="2" borderId="38"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9" fillId="0" borderId="34" xfId="0" applyFont="1" applyFill="1" applyBorder="1" applyAlignment="1">
      <alignment vertical="center" wrapText="1"/>
    </xf>
    <xf numFmtId="0" fontId="3" fillId="2" borderId="3" xfId="2" applyNumberFormat="1" applyFont="1" applyFill="1" applyBorder="1" applyAlignment="1">
      <alignment horizontal="right" vertical="center" wrapText="1"/>
    </xf>
    <xf numFmtId="9" fontId="3" fillId="2" borderId="6" xfId="2" applyFont="1" applyFill="1" applyBorder="1" applyAlignment="1">
      <alignment vertical="center" wrapText="1"/>
    </xf>
    <xf numFmtId="166" fontId="3" fillId="2" borderId="9" xfId="1" applyNumberFormat="1" applyFont="1" applyFill="1" applyBorder="1" applyAlignment="1">
      <alignment horizontal="center" vertical="center" wrapText="1"/>
    </xf>
    <xf numFmtId="9" fontId="3" fillId="2" borderId="9" xfId="2" applyFont="1" applyFill="1" applyBorder="1" applyAlignment="1">
      <alignment horizontal="center" vertical="center" wrapText="1"/>
    </xf>
    <xf numFmtId="167" fontId="2" fillId="2" borderId="3" xfId="2" applyNumberFormat="1" applyFont="1" applyFill="1" applyBorder="1" applyAlignment="1">
      <alignment horizontal="center" vertical="center" wrapText="1"/>
    </xf>
    <xf numFmtId="166" fontId="2" fillId="2" borderId="4" xfId="1" applyNumberFormat="1" applyFont="1" applyFill="1" applyBorder="1" applyAlignment="1">
      <alignment horizontal="right" vertical="center" wrapText="1"/>
    </xf>
    <xf numFmtId="166" fontId="3" fillId="2" borderId="13" xfId="1" applyNumberFormat="1" applyFont="1" applyFill="1" applyBorder="1" applyAlignment="1">
      <alignment horizontal="right" vertical="center" wrapText="1"/>
    </xf>
    <xf numFmtId="0" fontId="2" fillId="2" borderId="0" xfId="0" applyFont="1" applyFill="1" applyBorder="1" applyAlignment="1">
      <alignment horizontal="right" wrapText="1"/>
    </xf>
    <xf numFmtId="0" fontId="2" fillId="2" borderId="34" xfId="0" applyFont="1" applyFill="1" applyBorder="1" applyAlignment="1">
      <alignment horizontal="right" vertical="center" wrapText="1"/>
    </xf>
    <xf numFmtId="3" fontId="3" fillId="2" borderId="34" xfId="0" applyNumberFormat="1" applyFont="1" applyFill="1" applyBorder="1" applyAlignment="1">
      <alignment horizontal="right" vertical="center" wrapText="1"/>
    </xf>
    <xf numFmtId="3" fontId="3" fillId="2" borderId="44" xfId="0" applyNumberFormat="1" applyFont="1" applyFill="1" applyBorder="1" applyAlignment="1">
      <alignment horizontal="right" vertical="center" wrapText="1"/>
    </xf>
    <xf numFmtId="3" fontId="3" fillId="2" borderId="35" xfId="0" applyNumberFormat="1" applyFont="1" applyFill="1" applyBorder="1" applyAlignment="1">
      <alignment horizontal="right" vertical="center" wrapText="1"/>
    </xf>
    <xf numFmtId="3" fontId="3" fillId="2" borderId="41" xfId="0" applyNumberFormat="1" applyFont="1" applyFill="1" applyBorder="1" applyAlignment="1">
      <alignment horizontal="right" vertical="center" wrapText="1"/>
    </xf>
    <xf numFmtId="0" fontId="2" fillId="2" borderId="4" xfId="0" applyFont="1" applyFill="1" applyBorder="1" applyAlignment="1">
      <alignment horizontal="right" vertical="center" wrapText="1"/>
    </xf>
    <xf numFmtId="166" fontId="3" fillId="2" borderId="27" xfId="1" applyNumberFormat="1" applyFont="1" applyFill="1" applyBorder="1" applyAlignment="1">
      <alignment horizontal="right" vertical="center" wrapText="1"/>
    </xf>
    <xf numFmtId="166" fontId="3" fillId="2" borderId="29" xfId="1" applyNumberFormat="1" applyFont="1" applyFill="1" applyBorder="1" applyAlignment="1">
      <alignment horizontal="right" vertical="center" wrapText="1"/>
    </xf>
    <xf numFmtId="166" fontId="3" fillId="2" borderId="26" xfId="1" applyNumberFormat="1" applyFont="1" applyFill="1" applyBorder="1" applyAlignment="1">
      <alignment horizontal="right" vertical="center" wrapText="1"/>
    </xf>
    <xf numFmtId="166" fontId="3" fillId="2" borderId="29" xfId="1" applyNumberFormat="1" applyFont="1" applyFill="1" applyBorder="1" applyAlignment="1">
      <alignment horizontal="right" vertical="center" wrapText="1" indent="1"/>
    </xf>
    <xf numFmtId="166" fontId="3" fillId="2" borderId="23" xfId="1" applyNumberFormat="1" applyFont="1" applyFill="1" applyBorder="1" applyAlignment="1">
      <alignment horizontal="right" vertical="center" wrapText="1" indent="1"/>
    </xf>
    <xf numFmtId="0" fontId="11" fillId="2" borderId="14" xfId="0" applyFont="1" applyFill="1" applyBorder="1" applyAlignment="1">
      <alignment horizontal="justify" vertical="center" wrapText="1"/>
    </xf>
    <xf numFmtId="0" fontId="3" fillId="2" borderId="12" xfId="0" applyFont="1" applyFill="1" applyBorder="1" applyAlignment="1">
      <alignment horizontal="left" vertical="center" indent="1"/>
    </xf>
    <xf numFmtId="0" fontId="3" fillId="2" borderId="0" xfId="0" applyFont="1" applyFill="1" applyBorder="1" applyAlignment="1">
      <alignment horizontal="left" vertical="center" indent="1"/>
    </xf>
    <xf numFmtId="0" fontId="3" fillId="2" borderId="0" xfId="0" applyFont="1" applyFill="1" applyBorder="1" applyAlignment="1"/>
    <xf numFmtId="0" fontId="12" fillId="2" borderId="0" xfId="0" applyFont="1" applyFill="1"/>
    <xf numFmtId="0" fontId="13" fillId="2" borderId="0" xfId="0" applyFont="1" applyFill="1"/>
    <xf numFmtId="167" fontId="2" fillId="2" borderId="23" xfId="2" applyNumberFormat="1" applyFont="1" applyFill="1" applyBorder="1" applyAlignment="1">
      <alignment horizontal="right" vertical="center" wrapText="1"/>
    </xf>
    <xf numFmtId="167" fontId="2" fillId="2" borderId="3" xfId="2" applyNumberFormat="1" applyFont="1" applyFill="1" applyBorder="1" applyAlignment="1">
      <alignment horizontal="right" vertical="center" wrapText="1"/>
    </xf>
    <xf numFmtId="166" fontId="3" fillId="2" borderId="38" xfId="1" applyNumberFormat="1" applyFont="1" applyFill="1" applyBorder="1" applyAlignment="1">
      <alignment horizontal="left" vertical="center" wrapText="1" indent="1"/>
    </xf>
    <xf numFmtId="166" fontId="3" fillId="2" borderId="45" xfId="1" applyNumberFormat="1" applyFont="1" applyFill="1" applyBorder="1" applyAlignment="1">
      <alignment horizontal="left" vertical="center" wrapText="1" indent="1"/>
    </xf>
    <xf numFmtId="166" fontId="3" fillId="2" borderId="46" xfId="1" applyNumberFormat="1" applyFont="1" applyFill="1" applyBorder="1" applyAlignment="1">
      <alignment horizontal="left" vertical="center" wrapText="1" indent="1"/>
    </xf>
    <xf numFmtId="2" fontId="3" fillId="2" borderId="14" xfId="0" applyNumberFormat="1" applyFont="1" applyFill="1" applyBorder="1" applyAlignment="1">
      <alignment vertical="center"/>
    </xf>
    <xf numFmtId="2" fontId="3" fillId="2" borderId="8" xfId="0" applyNumberFormat="1" applyFont="1" applyFill="1" applyBorder="1" applyAlignment="1">
      <alignment vertical="center"/>
    </xf>
    <xf numFmtId="2" fontId="3" fillId="2" borderId="12" xfId="0" applyNumberFormat="1" applyFont="1" applyFill="1" applyBorder="1" applyAlignment="1">
      <alignment vertical="center"/>
    </xf>
    <xf numFmtId="0" fontId="12" fillId="2" borderId="0" xfId="0" applyFont="1" applyFill="1" applyBorder="1" applyAlignment="1">
      <alignment horizontal="left" vertical="top" wrapText="1" indent="1"/>
    </xf>
    <xf numFmtId="166" fontId="3" fillId="2" borderId="15" xfId="1" applyNumberFormat="1" applyFont="1" applyFill="1" applyBorder="1" applyAlignment="1">
      <alignment vertical="center"/>
    </xf>
    <xf numFmtId="166" fontId="3" fillId="2" borderId="9" xfId="1" applyNumberFormat="1" applyFont="1" applyFill="1" applyBorder="1" applyAlignment="1">
      <alignment vertical="center"/>
    </xf>
    <xf numFmtId="167" fontId="3" fillId="2" borderId="8" xfId="0" quotePrefix="1" applyNumberFormat="1" applyFont="1" applyFill="1" applyBorder="1" applyAlignment="1">
      <alignment horizontal="right" vertical="center" wrapText="1"/>
    </xf>
    <xf numFmtId="3" fontId="2" fillId="2" borderId="24" xfId="1" applyNumberFormat="1" applyFont="1" applyFill="1" applyBorder="1" applyAlignment="1">
      <alignment vertical="center" wrapText="1"/>
    </xf>
    <xf numFmtId="3" fontId="2" fillId="2" borderId="25" xfId="1" applyNumberFormat="1" applyFont="1" applyFill="1" applyBorder="1" applyAlignment="1">
      <alignment vertical="center" wrapText="1"/>
    </xf>
    <xf numFmtId="3" fontId="3" fillId="2" borderId="8" xfId="1" applyNumberFormat="1" applyFont="1" applyFill="1" applyBorder="1" applyAlignment="1">
      <alignment horizontal="right" wrapText="1"/>
    </xf>
    <xf numFmtId="164" fontId="3" fillId="2" borderId="8" xfId="1" applyNumberFormat="1" applyFont="1" applyFill="1" applyBorder="1" applyAlignment="1">
      <alignment horizontal="right" wrapText="1"/>
    </xf>
    <xf numFmtId="1" fontId="3" fillId="2" borderId="8" xfId="1" applyNumberFormat="1" applyFont="1" applyFill="1" applyBorder="1" applyAlignment="1">
      <alignment horizontal="right" vertical="center" wrapText="1"/>
    </xf>
    <xf numFmtId="3" fontId="3" fillId="2" borderId="22" xfId="2" applyNumberFormat="1" applyFont="1" applyFill="1" applyBorder="1" applyAlignment="1">
      <alignment horizontal="right" vertical="center" wrapText="1"/>
    </xf>
    <xf numFmtId="3" fontId="3" fillId="2" borderId="22" xfId="1" applyNumberFormat="1" applyFont="1" applyFill="1" applyBorder="1" applyAlignment="1">
      <alignment horizontal="right" wrapText="1"/>
    </xf>
    <xf numFmtId="166" fontId="2" fillId="2" borderId="23" xfId="1" applyNumberFormat="1" applyFont="1" applyFill="1" applyBorder="1" applyAlignment="1">
      <alignment horizontal="center" vertical="center" wrapText="1"/>
    </xf>
    <xf numFmtId="167" fontId="3" fillId="2" borderId="4" xfId="2" applyNumberFormat="1" applyFont="1" applyFill="1" applyBorder="1" applyAlignment="1">
      <alignment horizontal="right" vertical="center"/>
    </xf>
    <xf numFmtId="9" fontId="3" fillId="2" borderId="0" xfId="2" applyFont="1" applyFill="1" applyAlignment="1">
      <alignment horizontal="right" vertical="center"/>
    </xf>
    <xf numFmtId="0" fontId="3" fillId="2" borderId="4" xfId="0" quotePrefix="1" applyFont="1" applyFill="1" applyBorder="1" applyAlignment="1">
      <alignment horizontal="right" vertical="center"/>
    </xf>
    <xf numFmtId="0" fontId="3" fillId="2" borderId="0" xfId="0" quotePrefix="1" applyFont="1" applyFill="1" applyBorder="1" applyAlignment="1">
      <alignment horizontal="right" vertical="center"/>
    </xf>
    <xf numFmtId="168" fontId="3" fillId="2" borderId="14" xfId="0" applyNumberFormat="1" applyFont="1" applyFill="1" applyBorder="1" applyAlignment="1">
      <alignment horizontal="right" vertical="center"/>
    </xf>
    <xf numFmtId="0" fontId="3" fillId="2" borderId="12" xfId="0" applyFont="1" applyFill="1" applyBorder="1" applyAlignment="1">
      <alignment horizontal="right" vertical="center"/>
    </xf>
    <xf numFmtId="166" fontId="3" fillId="2" borderId="38" xfId="1" applyNumberFormat="1" applyFont="1" applyFill="1" applyBorder="1" applyAlignment="1">
      <alignment horizontal="right" vertical="center" wrapText="1"/>
    </xf>
    <xf numFmtId="167" fontId="3" fillId="2" borderId="8" xfId="0" applyNumberFormat="1" applyFont="1" applyFill="1" applyBorder="1" applyAlignment="1">
      <alignment horizontal="right"/>
    </xf>
    <xf numFmtId="167" fontId="3" fillId="2" borderId="12" xfId="0" applyNumberFormat="1" applyFont="1" applyFill="1" applyBorder="1" applyAlignment="1">
      <alignment horizontal="right"/>
    </xf>
    <xf numFmtId="9" fontId="3" fillId="2" borderId="14" xfId="2" applyFont="1" applyFill="1" applyBorder="1" applyAlignment="1">
      <alignment horizontal="right"/>
    </xf>
    <xf numFmtId="0" fontId="3" fillId="2" borderId="8" xfId="0" quotePrefix="1" applyFont="1" applyFill="1" applyBorder="1" applyAlignment="1">
      <alignment horizontal="right"/>
    </xf>
    <xf numFmtId="4" fontId="3" fillId="2" borderId="8" xfId="1" applyNumberFormat="1" applyFont="1" applyFill="1" applyBorder="1" applyAlignment="1">
      <alignment horizontal="right" vertical="center" wrapText="1"/>
    </xf>
    <xf numFmtId="9" fontId="3" fillId="2" borderId="8" xfId="0" quotePrefix="1" applyNumberFormat="1" applyFont="1" applyFill="1" applyBorder="1" applyAlignment="1">
      <alignment horizontal="right" vertical="center" wrapText="1"/>
    </xf>
    <xf numFmtId="167" fontId="2" fillId="2" borderId="22" xfId="2" quotePrefix="1" applyNumberFormat="1" applyFont="1" applyFill="1" applyBorder="1" applyAlignment="1">
      <alignment horizontal="center" vertical="center" wrapText="1"/>
    </xf>
    <xf numFmtId="0" fontId="12" fillId="2" borderId="0" xfId="0" applyFont="1" applyFill="1" applyBorder="1"/>
    <xf numFmtId="0" fontId="2" fillId="2" borderId="16" xfId="0" applyFont="1" applyFill="1" applyBorder="1" applyAlignment="1">
      <alignment vertical="center" wrapText="1"/>
    </xf>
    <xf numFmtId="0" fontId="2" fillId="2" borderId="16" xfId="0" applyFont="1" applyFill="1" applyBorder="1" applyAlignment="1">
      <alignment vertical="center"/>
    </xf>
    <xf numFmtId="0" fontId="2" fillId="2" borderId="33" xfId="0" applyFont="1" applyFill="1" applyBorder="1" applyAlignment="1">
      <alignment vertical="center"/>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31" xfId="0" applyFont="1" applyFill="1" applyBorder="1" applyAlignment="1">
      <alignment horizontal="left" vertical="center" wrapText="1"/>
    </xf>
    <xf numFmtId="0" fontId="2" fillId="2" borderId="15" xfId="0" applyFont="1" applyFill="1" applyBorder="1" applyAlignment="1">
      <alignment horizontal="right" vertical="center" wrapText="1"/>
    </xf>
    <xf numFmtId="0" fontId="10" fillId="2" borderId="9" xfId="0" applyFont="1" applyFill="1" applyBorder="1" applyAlignment="1">
      <alignment vertical="center"/>
    </xf>
    <xf numFmtId="0" fontId="10" fillId="2" borderId="29" xfId="0" applyFont="1" applyFill="1" applyBorder="1" applyAlignment="1">
      <alignment vertical="center"/>
    </xf>
    <xf numFmtId="0" fontId="10" fillId="2" borderId="11" xfId="0" applyFont="1" applyFill="1" applyBorder="1" applyAlignment="1">
      <alignment vertical="center"/>
    </xf>
    <xf numFmtId="0" fontId="10" fillId="2" borderId="13" xfId="0" applyFont="1" applyFill="1" applyBorder="1" applyAlignment="1">
      <alignment vertical="center"/>
    </xf>
    <xf numFmtId="0" fontId="2" fillId="2" borderId="37" xfId="0" applyFont="1" applyFill="1" applyBorder="1" applyAlignment="1">
      <alignment horizontal="justify" vertical="center" wrapText="1"/>
    </xf>
    <xf numFmtId="0" fontId="10" fillId="2" borderId="0" xfId="0" applyFont="1" applyFill="1" applyAlignment="1">
      <alignment horizontal="left" indent="2"/>
    </xf>
    <xf numFmtId="0" fontId="2" fillId="2" borderId="37" xfId="0" applyFont="1" applyFill="1" applyBorder="1" applyAlignment="1">
      <alignment horizontal="left" vertical="center" wrapText="1"/>
    </xf>
    <xf numFmtId="166" fontId="3" fillId="2" borderId="26" xfId="1" applyNumberFormat="1" applyFont="1" applyFill="1" applyBorder="1" applyAlignment="1">
      <alignment vertical="center"/>
    </xf>
    <xf numFmtId="166" fontId="3" fillId="2" borderId="27" xfId="1" applyNumberFormat="1" applyFont="1" applyFill="1" applyBorder="1" applyAlignment="1">
      <alignment vertical="center"/>
    </xf>
    <xf numFmtId="0" fontId="10" fillId="2" borderId="0" xfId="0" applyFont="1" applyFill="1" applyAlignment="1">
      <alignment vertical="center"/>
    </xf>
    <xf numFmtId="0" fontId="10" fillId="2" borderId="0" xfId="0" applyFont="1" applyFill="1" applyAlignment="1">
      <alignment vertical="center" wrapText="1"/>
    </xf>
    <xf numFmtId="0" fontId="12" fillId="2" borderId="0" xfId="0" applyFont="1" applyFill="1" applyAlignment="1">
      <alignment horizontal="justify" vertical="center" wrapText="1" readingOrder="1"/>
    </xf>
    <xf numFmtId="0" fontId="12" fillId="2" borderId="0" xfId="0" applyFont="1" applyFill="1" applyAlignment="1">
      <alignment horizontal="justify" vertical="center" readingOrder="1"/>
    </xf>
    <xf numFmtId="0" fontId="14" fillId="2" borderId="0" xfId="0" applyFont="1" applyFill="1" applyAlignment="1">
      <alignment vertical="center"/>
    </xf>
    <xf numFmtId="0" fontId="12" fillId="2" borderId="0" xfId="0" applyFont="1" applyFill="1" applyAlignment="1">
      <alignmen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8" fillId="2" borderId="0" xfId="0" applyFont="1" applyFill="1"/>
    <xf numFmtId="0" fontId="13" fillId="0" borderId="0" xfId="0" applyFont="1" applyFill="1"/>
    <xf numFmtId="0" fontId="15" fillId="2" borderId="0" xfId="0" applyFont="1" applyFill="1"/>
    <xf numFmtId="0" fontId="16" fillId="2" borderId="0" xfId="0" applyFont="1" applyFill="1" applyAlignment="1">
      <alignment horizontal="justify" vertical="center" readingOrder="1"/>
    </xf>
    <xf numFmtId="9" fontId="3" fillId="2" borderId="0" xfId="1" applyNumberFormat="1" applyFont="1" applyFill="1" applyBorder="1" applyAlignment="1">
      <alignment horizontal="right" vertical="center" wrapText="1"/>
    </xf>
    <xf numFmtId="0" fontId="3" fillId="3" borderId="0" xfId="0" applyFont="1" applyFill="1"/>
    <xf numFmtId="166" fontId="3" fillId="2" borderId="8" xfId="1" applyNumberFormat="1" applyFont="1" applyFill="1" applyBorder="1" applyAlignment="1">
      <alignment horizontal="right" vertical="center"/>
    </xf>
    <xf numFmtId="166" fontId="3" fillId="2" borderId="9" xfId="1" applyNumberFormat="1" applyFont="1" applyFill="1" applyBorder="1" applyAlignment="1">
      <alignment horizontal="right" vertical="center"/>
    </xf>
    <xf numFmtId="165" fontId="3" fillId="2" borderId="0" xfId="1" applyFont="1" applyFill="1"/>
    <xf numFmtId="9" fontId="3" fillId="2" borderId="0" xfId="2" applyFont="1" applyFill="1"/>
    <xf numFmtId="0" fontId="3" fillId="2" borderId="0" xfId="0" applyFont="1" applyFill="1" applyAlignment="1">
      <alignment horizontal="right" vertical="center"/>
    </xf>
    <xf numFmtId="165" fontId="3" fillId="2" borderId="0" xfId="0" applyNumberFormat="1" applyFont="1" applyFill="1"/>
    <xf numFmtId="0" fontId="3" fillId="2" borderId="0" xfId="0" applyFont="1" applyFill="1" applyAlignment="1">
      <alignment wrapText="1"/>
    </xf>
    <xf numFmtId="0" fontId="2" fillId="2" borderId="32" xfId="0" applyFont="1" applyFill="1" applyBorder="1" applyAlignment="1">
      <alignment vertical="center" wrapText="1"/>
    </xf>
    <xf numFmtId="1" fontId="3" fillId="2" borderId="0" xfId="0" applyNumberFormat="1" applyFont="1" applyFill="1"/>
    <xf numFmtId="9" fontId="3" fillId="2" borderId="0" xfId="0" applyNumberFormat="1" applyFont="1" applyFill="1"/>
    <xf numFmtId="3" fontId="3" fillId="2" borderId="0" xfId="0" applyNumberFormat="1" applyFont="1" applyFill="1"/>
    <xf numFmtId="0" fontId="2" fillId="2" borderId="41" xfId="0" applyFont="1" applyFill="1" applyBorder="1" applyAlignment="1">
      <alignment vertical="center" wrapText="1"/>
    </xf>
    <xf numFmtId="0" fontId="3" fillId="5" borderId="4" xfId="0" applyFont="1" applyFill="1" applyBorder="1"/>
    <xf numFmtId="0" fontId="3" fillId="5" borderId="15" xfId="0" applyFont="1" applyFill="1" applyBorder="1"/>
    <xf numFmtId="0" fontId="3" fillId="5" borderId="0" xfId="0" applyFont="1" applyFill="1" applyBorder="1"/>
    <xf numFmtId="0" fontId="3" fillId="5" borderId="9" xfId="0" applyFont="1" applyFill="1" applyBorder="1"/>
    <xf numFmtId="0" fontId="3" fillId="5" borderId="2" xfId="0" applyFont="1" applyFill="1" applyBorder="1"/>
    <xf numFmtId="0" fontId="3" fillId="5" borderId="13" xfId="0" applyFont="1" applyFill="1" applyBorder="1"/>
    <xf numFmtId="0" fontId="3" fillId="3" borderId="0" xfId="0" applyFont="1" applyFill="1" applyAlignment="1">
      <alignment vertical="center"/>
    </xf>
    <xf numFmtId="0" fontId="2" fillId="2" borderId="44" xfId="0" applyFont="1" applyFill="1" applyBorder="1" applyAlignment="1">
      <alignment vertical="center" wrapText="1"/>
    </xf>
    <xf numFmtId="0" fontId="2" fillId="2" borderId="5" xfId="0" applyFont="1" applyFill="1" applyBorder="1" applyAlignment="1">
      <alignment vertical="center" wrapText="1"/>
    </xf>
    <xf numFmtId="0" fontId="10" fillId="2" borderId="0" xfId="0" applyFont="1" applyFill="1" applyAlignment="1">
      <alignment horizontal="center"/>
    </xf>
    <xf numFmtId="0" fontId="17" fillId="2" borderId="0" xfId="0" applyFont="1" applyFill="1" applyBorder="1" applyAlignment="1">
      <alignment horizontal="center" vertical="center"/>
    </xf>
    <xf numFmtId="0" fontId="17" fillId="2" borderId="9" xfId="0" applyFont="1" applyFill="1" applyBorder="1" applyAlignment="1">
      <alignment horizontal="center" vertical="center"/>
    </xf>
    <xf numFmtId="0" fontId="2" fillId="2" borderId="0" xfId="0" applyFont="1" applyFill="1" applyBorder="1" applyAlignment="1">
      <alignment vertical="center" wrapText="1"/>
    </xf>
    <xf numFmtId="0" fontId="10" fillId="2" borderId="0" xfId="0" applyFont="1" applyFill="1" applyBorder="1"/>
    <xf numFmtId="0" fontId="2" fillId="2" borderId="14" xfId="0" applyFont="1" applyFill="1" applyBorder="1" applyAlignment="1">
      <alignment vertical="center"/>
    </xf>
    <xf numFmtId="0" fontId="2" fillId="2" borderId="15" xfId="0" applyFont="1" applyFill="1" applyBorder="1" applyAlignment="1">
      <alignment horizontal="right" vertical="center" wrapText="1" indent="1"/>
    </xf>
    <xf numFmtId="0" fontId="2" fillId="2" borderId="7" xfId="0" applyFont="1" applyFill="1" applyBorder="1" applyAlignment="1">
      <alignment horizontal="right" vertical="center" wrapText="1" indent="1"/>
    </xf>
    <xf numFmtId="166" fontId="10" fillId="2" borderId="0" xfId="0" applyNumberFormat="1" applyFont="1" applyFill="1"/>
    <xf numFmtId="0" fontId="3" fillId="2" borderId="0" xfId="0" applyFont="1" applyFill="1" applyAlignment="1">
      <alignment vertical="center"/>
    </xf>
    <xf numFmtId="9" fontId="3" fillId="2" borderId="5" xfId="2" applyFont="1" applyFill="1" applyBorder="1" applyAlignment="1">
      <alignment horizontal="right" vertical="center" wrapText="1"/>
    </xf>
    <xf numFmtId="166" fontId="3" fillId="2" borderId="0" xfId="1" applyNumberFormat="1" applyFont="1" applyFill="1"/>
    <xf numFmtId="0" fontId="2" fillId="2" borderId="42" xfId="0" applyFont="1" applyFill="1" applyBorder="1" applyAlignment="1">
      <alignment vertical="center"/>
    </xf>
    <xf numFmtId="0" fontId="10" fillId="2" borderId="0" xfId="0" applyFont="1" applyFill="1" applyAlignment="1">
      <alignment horizontal="right"/>
    </xf>
    <xf numFmtId="0" fontId="3" fillId="2" borderId="8" xfId="0" quotePrefix="1" applyFont="1" applyFill="1" applyBorder="1" applyAlignment="1">
      <alignment horizontal="right" vertical="center"/>
    </xf>
    <xf numFmtId="0" fontId="2" fillId="2" borderId="16" xfId="0" applyFont="1" applyFill="1" applyBorder="1" applyAlignment="1">
      <alignment horizontal="right" vertical="center" wrapText="1"/>
    </xf>
    <xf numFmtId="0" fontId="2" fillId="2" borderId="30" xfId="0" applyFont="1" applyFill="1" applyBorder="1" applyAlignment="1">
      <alignment horizontal="right" vertical="center" wrapText="1"/>
    </xf>
    <xf numFmtId="0" fontId="2" fillId="2" borderId="17" xfId="0" applyFont="1" applyFill="1" applyBorder="1" applyAlignment="1">
      <alignment horizontal="right" vertical="center" wrapText="1"/>
    </xf>
    <xf numFmtId="3" fontId="3" fillId="2" borderId="8" xfId="0" applyNumberFormat="1" applyFont="1" applyFill="1" applyBorder="1"/>
    <xf numFmtId="0" fontId="10" fillId="2" borderId="9" xfId="0" applyFont="1" applyFill="1" applyBorder="1"/>
    <xf numFmtId="0" fontId="10" fillId="2" borderId="11" xfId="0" applyFont="1" applyFill="1" applyBorder="1"/>
    <xf numFmtId="0" fontId="10" fillId="2" borderId="29" xfId="0" applyFont="1" applyFill="1" applyBorder="1"/>
    <xf numFmtId="0" fontId="10" fillId="2" borderId="13" xfId="0" applyFont="1" applyFill="1" applyBorder="1"/>
    <xf numFmtId="0" fontId="17" fillId="2" borderId="7" xfId="0" applyFont="1" applyFill="1" applyBorder="1" applyAlignment="1">
      <alignment vertical="center"/>
    </xf>
    <xf numFmtId="0" fontId="10" fillId="2" borderId="9" xfId="0" applyFont="1" applyFill="1" applyBorder="1" applyAlignment="1"/>
    <xf numFmtId="166" fontId="10" fillId="2" borderId="0" xfId="0" applyNumberFormat="1" applyFont="1" applyFill="1" applyAlignment="1">
      <alignment vertical="center"/>
    </xf>
    <xf numFmtId="0" fontId="10" fillId="2" borderId="11" xfId="0" applyFont="1" applyFill="1" applyBorder="1" applyAlignment="1"/>
    <xf numFmtId="0" fontId="10" fillId="2" borderId="13" xfId="0" applyFont="1" applyFill="1" applyBorder="1" applyAlignment="1"/>
    <xf numFmtId="165" fontId="10" fillId="2" borderId="0" xfId="0" applyNumberFormat="1" applyFont="1" applyFill="1"/>
    <xf numFmtId="0" fontId="10" fillId="2" borderId="15" xfId="0" applyFont="1" applyFill="1" applyBorder="1"/>
    <xf numFmtId="0" fontId="10" fillId="2" borderId="23" xfId="0" applyFont="1" applyFill="1" applyBorder="1"/>
    <xf numFmtId="0" fontId="10" fillId="2" borderId="6" xfId="0" applyFont="1" applyFill="1" applyBorder="1" applyAlignment="1">
      <alignment vertical="center"/>
    </xf>
    <xf numFmtId="0" fontId="2" fillId="2" borderId="33" xfId="0" applyFont="1" applyFill="1" applyBorder="1" applyAlignment="1">
      <alignment horizontal="right" vertical="center" wrapText="1"/>
    </xf>
    <xf numFmtId="166" fontId="3" fillId="2" borderId="9" xfId="1" applyNumberFormat="1" applyFont="1" applyFill="1" applyBorder="1"/>
    <xf numFmtId="165" fontId="3" fillId="2" borderId="9" xfId="1" applyFont="1" applyFill="1" applyBorder="1"/>
    <xf numFmtId="165" fontId="3" fillId="2" borderId="23" xfId="1" applyFont="1" applyFill="1" applyBorder="1" applyAlignment="1">
      <alignment horizontal="right" vertical="center" wrapText="1"/>
    </xf>
    <xf numFmtId="0" fontId="19" fillId="2" borderId="0" xfId="0" applyFont="1" applyFill="1" applyBorder="1"/>
    <xf numFmtId="0" fontId="3" fillId="5" borderId="14" xfId="0" applyFont="1" applyFill="1" applyBorder="1"/>
    <xf numFmtId="0" fontId="3" fillId="5" borderId="8" xfId="0" applyFont="1" applyFill="1" applyBorder="1"/>
    <xf numFmtId="0" fontId="3" fillId="5" borderId="12" xfId="0" applyFont="1" applyFill="1" applyBorder="1"/>
    <xf numFmtId="0" fontId="12" fillId="2" borderId="0" xfId="0" quotePrefix="1" applyFont="1" applyFill="1" applyAlignment="1">
      <alignment horizontal="left" wrapText="1"/>
    </xf>
    <xf numFmtId="0" fontId="12" fillId="2" borderId="4" xfId="0" applyFont="1" applyFill="1" applyBorder="1" applyAlignment="1">
      <alignment horizontal="left" wrapText="1"/>
    </xf>
    <xf numFmtId="0" fontId="12" fillId="2" borderId="0" xfId="0" applyFont="1" applyFill="1" applyAlignment="1">
      <alignment horizontal="left"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cellXfs>
  <cellStyles count="4">
    <cellStyle name="Comma" xfId="1" builtinId="3"/>
    <cellStyle name="Normal" xfId="0" builtinId="0"/>
    <cellStyle name="Normal 4 2" xfId="3" xr:uid="{00000000-0005-0000-0000-000002000000}"/>
    <cellStyle name="Percent" xfId="2" builtinId="5"/>
  </cellStyles>
  <dxfs count="0"/>
  <tableStyles count="0" defaultTableStyle="TableStyleMedium2" defaultPivotStyle="PivotStyleLight16"/>
  <colors>
    <mruColors>
      <color rgb="FF99FF99"/>
      <color rgb="FF00FFFF"/>
      <color rgb="FF99CC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11</xdr:col>
      <xdr:colOff>14806</xdr:colOff>
      <xdr:row>32</xdr:row>
      <xdr:rowOff>64558</xdr:rowOff>
    </xdr:to>
    <xdr:sp macro="" textlink="">
      <xdr:nvSpPr>
        <xdr:cNvPr id="2" name="Rectangle 1">
          <a:extLst>
            <a:ext uri="{FF2B5EF4-FFF2-40B4-BE49-F238E27FC236}">
              <a16:creationId xmlns:a16="http://schemas.microsoft.com/office/drawing/2014/main" id="{2972DE33-0684-42C2-9294-88AC5CA96462}"/>
            </a:ext>
          </a:extLst>
        </xdr:cNvPr>
        <xdr:cNvSpPr>
          <a:spLocks noGrp="1" noChangeArrowheads="1"/>
        </xdr:cNvSpPr>
      </xdr:nvSpPr>
      <xdr:spPr bwMode="gray">
        <a:xfrm>
          <a:off x="304800" y="990600"/>
          <a:ext cx="11035231" cy="5236633"/>
        </a:xfrm>
        <a:prstGeom prst="rect">
          <a:avLst/>
        </a:prstGeom>
        <a:no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lnSpc>
              <a:spcPct val="110000"/>
            </a:lnSpc>
            <a:spcBef>
              <a:spcPct val="70000"/>
            </a:spcBef>
            <a:buClr>
              <a:srgbClr val="D30E43"/>
            </a:buClr>
            <a:buFont typeface="Wingdings" pitchFamily="2" charset="2"/>
            <a:buNone/>
          </a:pPr>
          <a:r>
            <a:rPr lang="en-US" altLang="zh-TW" sz="1050">
              <a:solidFill>
                <a:srgbClr val="000000"/>
              </a:solidFill>
              <a:ea typeface="LF_Kai"/>
              <a:cs typeface="LF_Kai"/>
            </a:rPr>
            <a:t>This document (“document”) has been prepared by AIA Group Limited (the “Company”) solely for use in connection with the announcement of the Company’s financial results.</a:t>
          </a:r>
        </a:p>
        <a:p>
          <a:pPr algn="just">
            <a:lnSpc>
              <a:spcPct val="110000"/>
            </a:lnSpc>
            <a:spcBef>
              <a:spcPct val="70000"/>
            </a:spcBef>
            <a:buClr>
              <a:srgbClr val="D30E43"/>
            </a:buClr>
            <a:buFont typeface="Wingdings" pitchFamily="2" charset="2"/>
            <a:buNone/>
          </a:pPr>
          <a:r>
            <a:rPr lang="en-US" altLang="zh-TW" sz="1050">
              <a:solidFill>
                <a:srgbClr val="000000"/>
              </a:solidFill>
              <a:ea typeface="LF_Kai"/>
              <a:cs typeface="LF_Kai"/>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1050">
              <a:solidFill>
                <a:srgbClr val="000000"/>
              </a:solidFill>
              <a:ea typeface="LF_Kai"/>
              <a:cs typeface="LF_Kai"/>
            </a:rPr>
            <a:t>This document does 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without registration with the United States Securities and Exchange Commission except pursuant to an exemption from, or in a transaction not subject to, such registration. 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1050">
              <a:solidFill>
                <a:srgbClr val="000000"/>
              </a:solidFill>
              <a:ea typeface="LF_Kai"/>
              <a:cs typeface="LF_Kai"/>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GB" sz="1050">
              <a:solidFill>
                <a:srgbClr val="000000"/>
              </a:solidFill>
            </a:rPr>
            <a:t>Throughout this document, in the context of our reportable market segments, Hong Kong refers to operations in Hong Kong Special Administrative Region and Macau Special Administrative Region, Singapore refers to operations in Singapore and Brunei, and Other Markets refers to operations in Australia (including New Zealand), Cambodia, India, Indonesia, Myanmar, the Philippines, South Korea, Sri Lanka, Taiwan (China) and Vietnam. </a:t>
          </a:r>
          <a:endParaRPr lang="en-US" altLang="zh-TW" sz="1050">
            <a:solidFill>
              <a:srgbClr val="000000"/>
            </a:solidFill>
            <a:ea typeface="LF_Kai"/>
            <a:cs typeface="LF_Ka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Shareholders%20Reporting/RA%20master/EV/2019%20Q2/2Q19%20RA%20Master%20Spreadsheet%20(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Index"/>
      <sheetName val="preload_unrounded"/>
      <sheetName val="Control "/>
      <sheetName val="preload"/>
      <sheetName val="ANP_VONB_Trend"/>
      <sheetName val="EV_Trend"/>
      <sheetName val="ANW_Trend"/>
      <sheetName val="VIF_Trend"/>
      <sheetName val="ANP_VONB"/>
      <sheetName val="Check_ANP"/>
      <sheetName val="NB_Metrics"/>
      <sheetName val="Check_NB"/>
      <sheetName val="EV (Full)"/>
      <sheetName val="Check_EV"/>
      <sheetName val="AoM (Full)"/>
      <sheetName val="Check_AoM"/>
      <sheetName val="EV economic assumptions"/>
      <sheetName val="Check_Econ"/>
      <sheetName val="Monetization"/>
      <sheetName val="Check_Mone"/>
      <sheetName val="Sensitivity"/>
      <sheetName val="Check_Sensi"/>
      <sheetName val="Solvency Ratio"/>
      <sheetName val="Source of IFRS profit"/>
    </sheetNames>
    <sheetDataSet>
      <sheetData sheetId="0"/>
      <sheetData sheetId="1"/>
      <sheetData sheetId="2"/>
      <sheetData sheetId="3"/>
      <sheetData sheetId="4"/>
      <sheetData sheetId="5">
        <row r="56">
          <cell r="AH56" t="str">
            <v>5.8pps</v>
          </cell>
        </row>
      </sheetData>
      <sheetData sheetId="6">
        <row r="8">
          <cell r="H8">
            <v>0.10317027998692674</v>
          </cell>
        </row>
      </sheetData>
      <sheetData sheetId="7"/>
      <sheetData sheetId="8"/>
      <sheetData sheetId="9">
        <row r="10">
          <cell r="F10">
            <v>0</v>
          </cell>
        </row>
      </sheetData>
      <sheetData sheetId="10"/>
      <sheetData sheetId="11"/>
      <sheetData sheetId="12"/>
      <sheetData sheetId="13">
        <row r="1037">
          <cell r="F1037">
            <v>20252</v>
          </cell>
        </row>
      </sheetData>
      <sheetData sheetId="14"/>
      <sheetData sheetId="15">
        <row r="1254">
          <cell r="F1254">
            <v>29880</v>
          </cell>
        </row>
      </sheetData>
      <sheetData sheetId="16"/>
      <sheetData sheetId="17"/>
      <sheetData sheetId="18"/>
      <sheetData sheetId="19">
        <row r="6">
          <cell r="F6">
            <v>19622</v>
          </cell>
          <cell r="H6">
            <v>18922</v>
          </cell>
          <cell r="J6">
            <v>18662</v>
          </cell>
          <cell r="L6">
            <v>18434</v>
          </cell>
          <cell r="N6">
            <v>16832</v>
          </cell>
          <cell r="T6">
            <v>15490</v>
          </cell>
          <cell r="V6">
            <v>12322</v>
          </cell>
          <cell r="X6">
            <v>14143</v>
          </cell>
          <cell r="Z6">
            <v>12691</v>
          </cell>
        </row>
        <row r="7">
          <cell r="F7">
            <v>16520</v>
          </cell>
          <cell r="H7">
            <v>15095</v>
          </cell>
          <cell r="J7">
            <v>14033</v>
          </cell>
          <cell r="L7">
            <v>14491</v>
          </cell>
          <cell r="N7">
            <v>13482</v>
          </cell>
          <cell r="T7">
            <v>12214</v>
          </cell>
          <cell r="V7">
            <v>12962</v>
          </cell>
          <cell r="X7">
            <v>13114</v>
          </cell>
          <cell r="Z7">
            <v>12974</v>
          </cell>
        </row>
        <row r="8">
          <cell r="F8">
            <v>17229</v>
          </cell>
          <cell r="H8">
            <v>14753</v>
          </cell>
          <cell r="J8">
            <v>13563</v>
          </cell>
          <cell r="L8">
            <v>14499</v>
          </cell>
          <cell r="N8">
            <v>13209</v>
          </cell>
          <cell r="T8">
            <v>11795</v>
          </cell>
          <cell r="V8">
            <v>13469</v>
          </cell>
          <cell r="X8">
            <v>12340</v>
          </cell>
          <cell r="Z8">
            <v>12497</v>
          </cell>
        </row>
        <row r="9">
          <cell r="F9">
            <v>17171</v>
          </cell>
          <cell r="H9">
            <v>14312</v>
          </cell>
          <cell r="J9">
            <v>12720</v>
          </cell>
          <cell r="L9">
            <v>13425</v>
          </cell>
          <cell r="N9">
            <v>12117</v>
          </cell>
          <cell r="T9">
            <v>11278</v>
          </cell>
          <cell r="V9">
            <v>12527</v>
          </cell>
          <cell r="X9">
            <v>11250</v>
          </cell>
          <cell r="Z9">
            <v>11421</v>
          </cell>
        </row>
        <row r="10">
          <cell r="F10">
            <v>167811</v>
          </cell>
          <cell r="H10">
            <v>151000</v>
          </cell>
          <cell r="J10">
            <v>133617</v>
          </cell>
          <cell r="L10">
            <v>126545</v>
          </cell>
          <cell r="N10">
            <v>100434</v>
          </cell>
          <cell r="T10">
            <v>81710</v>
          </cell>
          <cell r="V10">
            <v>71227</v>
          </cell>
          <cell r="X10">
            <v>56866</v>
          </cell>
          <cell r="Z10">
            <v>50536</v>
          </cell>
        </row>
        <row r="11">
          <cell r="F11">
            <v>238353</v>
          </cell>
          <cell r="H11">
            <v>214082</v>
          </cell>
          <cell r="J11">
            <v>192595</v>
          </cell>
          <cell r="L11">
            <v>187394</v>
          </cell>
          <cell r="N11">
            <v>156074</v>
          </cell>
          <cell r="T11">
            <v>132487</v>
          </cell>
          <cell r="V11">
            <v>122507</v>
          </cell>
          <cell r="X11">
            <v>107713</v>
          </cell>
          <cell r="Z11">
            <v>100119</v>
          </cell>
        </row>
        <row r="16">
          <cell r="F16">
            <v>16163</v>
          </cell>
          <cell r="H16">
            <v>15668</v>
          </cell>
          <cell r="J16">
            <v>15577</v>
          </cell>
          <cell r="L16">
            <v>15175</v>
          </cell>
          <cell r="N16">
            <v>13992</v>
          </cell>
          <cell r="T16">
            <v>13012</v>
          </cell>
          <cell r="V16">
            <v>10351</v>
          </cell>
          <cell r="X16">
            <v>11664</v>
          </cell>
          <cell r="Z16">
            <v>10668</v>
          </cell>
        </row>
        <row r="17">
          <cell r="F17">
            <v>9040</v>
          </cell>
          <cell r="H17">
            <v>8280</v>
          </cell>
          <cell r="J17">
            <v>7847</v>
          </cell>
          <cell r="L17">
            <v>7952</v>
          </cell>
          <cell r="N17">
            <v>7550</v>
          </cell>
          <cell r="T17">
            <v>6833</v>
          </cell>
          <cell r="V17">
            <v>7481</v>
          </cell>
          <cell r="X17">
            <v>7187</v>
          </cell>
          <cell r="Z17">
            <v>7349</v>
          </cell>
        </row>
        <row r="18">
          <cell r="F18">
            <v>6324</v>
          </cell>
          <cell r="H18">
            <v>5440</v>
          </cell>
          <cell r="J18">
            <v>5137</v>
          </cell>
          <cell r="L18">
            <v>5386</v>
          </cell>
          <cell r="N18">
            <v>5083</v>
          </cell>
          <cell r="T18">
            <v>4532</v>
          </cell>
          <cell r="V18">
            <v>5315</v>
          </cell>
          <cell r="X18">
            <v>4600</v>
          </cell>
          <cell r="Z18">
            <v>4800</v>
          </cell>
        </row>
        <row r="19">
          <cell r="F19">
            <v>4304</v>
          </cell>
          <cell r="H19">
            <v>3588</v>
          </cell>
          <cell r="J19">
            <v>3323</v>
          </cell>
          <cell r="L19">
            <v>3434</v>
          </cell>
          <cell r="N19">
            <v>3223</v>
          </cell>
          <cell r="T19">
            <v>2956</v>
          </cell>
          <cell r="V19">
            <v>3384</v>
          </cell>
          <cell r="X19">
            <v>2878</v>
          </cell>
          <cell r="Z19">
            <v>3006</v>
          </cell>
        </row>
        <row r="20">
          <cell r="F20">
            <v>7838</v>
          </cell>
          <cell r="H20">
            <v>6790</v>
          </cell>
          <cell r="J20">
            <v>6441</v>
          </cell>
          <cell r="L20">
            <v>6246</v>
          </cell>
          <cell r="N20">
            <v>5827</v>
          </cell>
          <cell r="T20">
            <v>4999</v>
          </cell>
          <cell r="V20">
            <v>5289</v>
          </cell>
          <cell r="X20">
            <v>4341</v>
          </cell>
          <cell r="Z20">
            <v>4426</v>
          </cell>
        </row>
        <row r="21">
          <cell r="F21">
            <v>43669</v>
          </cell>
          <cell r="H21">
            <v>39766</v>
          </cell>
          <cell r="J21">
            <v>38325</v>
          </cell>
          <cell r="L21">
            <v>38193</v>
          </cell>
          <cell r="N21">
            <v>35675</v>
          </cell>
          <cell r="T21">
            <v>32332</v>
          </cell>
          <cell r="V21">
            <v>31820</v>
          </cell>
          <cell r="X21">
            <v>30670</v>
          </cell>
          <cell r="Z21">
            <v>30249</v>
          </cell>
        </row>
      </sheetData>
      <sheetData sheetId="20"/>
      <sheetData sheetId="21"/>
      <sheetData sheetId="22"/>
      <sheetData sheetId="23">
        <row r="7">
          <cell r="F7">
            <v>3.99</v>
          </cell>
        </row>
      </sheetData>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56"/>
  <sheetViews>
    <sheetView tabSelected="1" zoomScale="80" zoomScaleNormal="80" workbookViewId="0">
      <selection activeCell="B2" sqref="B2"/>
    </sheetView>
  </sheetViews>
  <sheetFormatPr defaultColWidth="8.6640625" defaultRowHeight="13.8" x14ac:dyDescent="0.25"/>
  <cols>
    <col min="1" max="1" width="3.6640625" style="228" customWidth="1"/>
    <col min="2" max="2" width="84" style="228" bestFit="1" customWidth="1"/>
    <col min="3" max="16384" width="8.6640625" style="228"/>
  </cols>
  <sheetData>
    <row r="2" spans="2:2" ht="22.8" x14ac:dyDescent="0.4">
      <c r="B2" s="411" t="s">
        <v>427</v>
      </c>
    </row>
    <row r="4" spans="2:2" x14ac:dyDescent="0.25">
      <c r="B4" s="228" t="s">
        <v>376</v>
      </c>
    </row>
    <row r="6" spans="2:2" x14ac:dyDescent="0.25">
      <c r="B6" s="228" t="s">
        <v>372</v>
      </c>
    </row>
    <row r="8" spans="2:2" x14ac:dyDescent="0.25">
      <c r="B8" s="228" t="s">
        <v>325</v>
      </c>
    </row>
    <row r="10" spans="2:2" x14ac:dyDescent="0.25">
      <c r="B10" s="228" t="s">
        <v>377</v>
      </c>
    </row>
    <row r="11" spans="2:2" x14ac:dyDescent="0.25">
      <c r="B11" s="228" t="s">
        <v>99</v>
      </c>
    </row>
    <row r="12" spans="2:2" x14ac:dyDescent="0.25">
      <c r="B12" s="228" t="s">
        <v>100</v>
      </c>
    </row>
    <row r="13" spans="2:2" x14ac:dyDescent="0.25">
      <c r="B13" s="228" t="s">
        <v>101</v>
      </c>
    </row>
    <row r="14" spans="2:2" x14ac:dyDescent="0.25">
      <c r="B14" s="228" t="s">
        <v>102</v>
      </c>
    </row>
    <row r="15" spans="2:2" x14ac:dyDescent="0.25">
      <c r="B15" s="228" t="s">
        <v>385</v>
      </c>
    </row>
    <row r="16" spans="2:2" x14ac:dyDescent="0.25">
      <c r="B16" s="228" t="s">
        <v>103</v>
      </c>
    </row>
    <row r="18" spans="2:7" x14ac:dyDescent="0.25">
      <c r="B18" s="228" t="s">
        <v>104</v>
      </c>
    </row>
    <row r="19" spans="2:7" x14ac:dyDescent="0.25">
      <c r="B19" s="228" t="s">
        <v>386</v>
      </c>
    </row>
    <row r="20" spans="2:7" x14ac:dyDescent="0.25">
      <c r="B20" s="228" t="s">
        <v>387</v>
      </c>
    </row>
    <row r="21" spans="2:7" x14ac:dyDescent="0.25">
      <c r="B21" s="228" t="s">
        <v>380</v>
      </c>
    </row>
    <row r="23" spans="2:7" x14ac:dyDescent="0.25">
      <c r="B23" s="228" t="s">
        <v>106</v>
      </c>
    </row>
    <row r="24" spans="2:7" x14ac:dyDescent="0.25">
      <c r="B24" s="228" t="s">
        <v>107</v>
      </c>
    </row>
    <row r="25" spans="2:7" x14ac:dyDescent="0.25">
      <c r="B25" s="228" t="s">
        <v>169</v>
      </c>
    </row>
    <row r="26" spans="2:7" x14ac:dyDescent="0.25">
      <c r="B26" s="228" t="s">
        <v>170</v>
      </c>
    </row>
    <row r="27" spans="2:7" x14ac:dyDescent="0.25">
      <c r="B27" s="228" t="s">
        <v>147</v>
      </c>
    </row>
    <row r="28" spans="2:7" x14ac:dyDescent="0.25">
      <c r="B28" s="396" t="s">
        <v>327</v>
      </c>
    </row>
    <row r="29" spans="2:7" x14ac:dyDescent="0.25">
      <c r="B29" s="228" t="s">
        <v>336</v>
      </c>
    </row>
    <row r="31" spans="2:7" ht="17.399999999999999" x14ac:dyDescent="0.3">
      <c r="B31" s="228" t="s">
        <v>108</v>
      </c>
      <c r="G31" s="412"/>
    </row>
    <row r="32" spans="2:7" x14ac:dyDescent="0.25">
      <c r="B32" s="228" t="s">
        <v>388</v>
      </c>
    </row>
    <row r="33" spans="2:2" x14ac:dyDescent="0.25">
      <c r="B33" s="228" t="s">
        <v>389</v>
      </c>
    </row>
    <row r="34" spans="2:2" x14ac:dyDescent="0.25">
      <c r="B34" s="228" t="s">
        <v>390</v>
      </c>
    </row>
    <row r="36" spans="2:2" x14ac:dyDescent="0.25">
      <c r="B36" s="228" t="s">
        <v>149</v>
      </c>
    </row>
    <row r="37" spans="2:2" x14ac:dyDescent="0.25">
      <c r="B37" s="228" t="s">
        <v>391</v>
      </c>
    </row>
    <row r="38" spans="2:2" x14ac:dyDescent="0.25">
      <c r="B38" s="228" t="s">
        <v>392</v>
      </c>
    </row>
    <row r="40" spans="2:2" x14ac:dyDescent="0.25">
      <c r="B40" s="228" t="s">
        <v>152</v>
      </c>
    </row>
    <row r="41" spans="2:2" x14ac:dyDescent="0.25">
      <c r="B41" s="228" t="s">
        <v>154</v>
      </c>
    </row>
    <row r="42" spans="2:2" x14ac:dyDescent="0.25">
      <c r="B42" s="228" t="s">
        <v>155</v>
      </c>
    </row>
    <row r="43" spans="2:2" x14ac:dyDescent="0.25">
      <c r="B43" s="228" t="s">
        <v>164</v>
      </c>
    </row>
    <row r="45" spans="2:2" x14ac:dyDescent="0.25">
      <c r="B45" s="228" t="s">
        <v>156</v>
      </c>
    </row>
    <row r="47" spans="2:2" x14ac:dyDescent="0.25">
      <c r="B47" s="228" t="s">
        <v>157</v>
      </c>
    </row>
    <row r="48" spans="2:2" x14ac:dyDescent="0.25">
      <c r="B48" s="228" t="s">
        <v>393</v>
      </c>
    </row>
    <row r="49" spans="2:2" x14ac:dyDescent="0.25">
      <c r="B49" s="228" t="s">
        <v>394</v>
      </c>
    </row>
    <row r="50" spans="2:2" x14ac:dyDescent="0.25">
      <c r="B50" s="228" t="s">
        <v>395</v>
      </c>
    </row>
    <row r="51" spans="2:2" x14ac:dyDescent="0.25">
      <c r="B51" s="228" t="s">
        <v>396</v>
      </c>
    </row>
    <row r="53" spans="2:2" x14ac:dyDescent="0.25">
      <c r="B53" s="228" t="s">
        <v>158</v>
      </c>
    </row>
    <row r="56" spans="2:2" x14ac:dyDescent="0.25">
      <c r="B56" s="413"/>
    </row>
  </sheetData>
  <pageMargins left="0.7" right="0.7" top="0.5" bottom="0.5" header="0.3" footer="0.3"/>
  <pageSetup paperSize="9" scale="65" orientation="landscape" r:id="rId1"/>
  <headerFooter>
    <oddHeader>&amp;L&amp;14AIA Group Limited (1299.HK)&amp;R&amp;G</oddHeader>
  </headerFooter>
  <customProperties>
    <customPr name="EpmWorksheetKeyString_GU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pageSetUpPr fitToPage="1"/>
  </sheetPr>
  <dimension ref="B1:Q79"/>
  <sheetViews>
    <sheetView view="pageBreakPreview" zoomScale="80" zoomScaleNormal="80" zoomScaleSheetLayoutView="80" workbookViewId="0">
      <selection activeCell="B12" sqref="B12"/>
    </sheetView>
  </sheetViews>
  <sheetFormatPr defaultColWidth="8.6640625" defaultRowHeight="13.8" x14ac:dyDescent="0.25"/>
  <cols>
    <col min="1" max="1" width="2" style="228" customWidth="1"/>
    <col min="2" max="2" width="53.33203125" style="228" customWidth="1"/>
    <col min="3" max="3" width="14.33203125" style="228" customWidth="1"/>
    <col min="4" max="4" width="15.44140625" style="228" customWidth="1"/>
    <col min="5" max="7" width="14.33203125" style="228" customWidth="1"/>
    <col min="8" max="8" width="2.6640625" style="228" customWidth="1"/>
    <col min="9" max="9" width="15" style="228" customWidth="1"/>
    <col min="10" max="13" width="12.44140625" style="228" customWidth="1"/>
    <col min="14" max="14" width="3" style="228" customWidth="1"/>
    <col min="15" max="15" width="1.44140625" style="228" customWidth="1"/>
    <col min="16" max="17" width="16.5546875" style="228" customWidth="1"/>
    <col min="18" max="19" width="10.44140625" style="228" customWidth="1"/>
    <col min="20" max="20" width="3.6640625" style="228" customWidth="1"/>
    <col min="21" max="21" width="2.5546875" style="228" customWidth="1"/>
    <col min="22" max="16384" width="8.6640625" style="228"/>
  </cols>
  <sheetData>
    <row r="1" spans="2:17" s="190" customFormat="1" ht="13.2" x14ac:dyDescent="0.25">
      <c r="H1" s="191"/>
    </row>
    <row r="2" spans="2:17" s="190" customFormat="1" ht="38.700000000000003" customHeight="1" x14ac:dyDescent="0.25">
      <c r="B2" s="44" t="s">
        <v>152</v>
      </c>
      <c r="C2" s="44"/>
      <c r="D2" s="44"/>
      <c r="E2" s="44"/>
      <c r="F2" s="44"/>
      <c r="G2" s="44"/>
      <c r="H2" s="44"/>
      <c r="I2" s="44"/>
      <c r="J2" s="44"/>
      <c r="K2" s="44"/>
      <c r="L2" s="44"/>
      <c r="M2" s="44"/>
      <c r="N2" s="44"/>
    </row>
    <row r="4" spans="2:17" ht="17.399999999999999" x14ac:dyDescent="0.3">
      <c r="B4" s="347" t="s">
        <v>153</v>
      </c>
    </row>
    <row r="5" spans="2:17" ht="7.5" customHeight="1" thickBot="1" x14ac:dyDescent="0.3"/>
    <row r="6" spans="2:17" s="400" customFormat="1" ht="39" customHeight="1" thickBot="1" x14ac:dyDescent="0.35">
      <c r="B6" s="450" t="s">
        <v>0</v>
      </c>
      <c r="C6" s="112" t="s">
        <v>315</v>
      </c>
      <c r="D6" s="336" t="s">
        <v>21</v>
      </c>
      <c r="E6" s="336" t="s">
        <v>213</v>
      </c>
      <c r="F6" s="336" t="s">
        <v>32</v>
      </c>
      <c r="G6" s="336" t="s">
        <v>33</v>
      </c>
      <c r="H6" s="336"/>
      <c r="I6" s="112" t="s">
        <v>172</v>
      </c>
      <c r="J6" s="336" t="s">
        <v>73</v>
      </c>
      <c r="K6" s="387" t="s">
        <v>418</v>
      </c>
      <c r="L6" s="336" t="s">
        <v>74</v>
      </c>
      <c r="M6" s="336" t="s">
        <v>75</v>
      </c>
      <c r="N6" s="390"/>
      <c r="P6" s="233"/>
      <c r="Q6" s="447"/>
    </row>
    <row r="7" spans="2:17" x14ac:dyDescent="0.25">
      <c r="B7" s="115"/>
      <c r="C7" s="112"/>
      <c r="D7" s="336"/>
      <c r="E7" s="113"/>
      <c r="F7" s="113"/>
      <c r="G7" s="113"/>
      <c r="H7" s="113"/>
      <c r="I7" s="285"/>
      <c r="J7" s="286"/>
      <c r="K7" s="199"/>
      <c r="L7" s="199"/>
      <c r="M7" s="199"/>
      <c r="N7" s="467"/>
    </row>
    <row r="8" spans="2:17" x14ac:dyDescent="0.25">
      <c r="B8" s="55" t="s">
        <v>130</v>
      </c>
      <c r="C8" s="19">
        <v>212742</v>
      </c>
      <c r="D8" s="5">
        <v>171337</v>
      </c>
      <c r="E8" s="5">
        <v>162676</v>
      </c>
      <c r="F8" s="5">
        <v>137479</v>
      </c>
      <c r="G8" s="5">
        <v>126435</v>
      </c>
      <c r="H8" s="41"/>
      <c r="I8" s="296">
        <v>192053</v>
      </c>
      <c r="J8" s="287">
        <v>163993</v>
      </c>
      <c r="K8" s="196">
        <v>148552</v>
      </c>
      <c r="L8" s="196">
        <v>135093</v>
      </c>
      <c r="M8" s="196">
        <v>128660</v>
      </c>
      <c r="N8" s="457"/>
    </row>
    <row r="9" spans="2:17" x14ac:dyDescent="0.25">
      <c r="B9" s="55" t="s">
        <v>131</v>
      </c>
      <c r="C9" s="19">
        <v>31456</v>
      </c>
      <c r="D9" s="5">
        <v>23938</v>
      </c>
      <c r="E9" s="5">
        <v>24815</v>
      </c>
      <c r="F9" s="5">
        <v>20657</v>
      </c>
      <c r="G9" s="5">
        <v>19794</v>
      </c>
      <c r="H9" s="41"/>
      <c r="I9" s="296">
        <v>26341</v>
      </c>
      <c r="J9" s="287">
        <v>23732</v>
      </c>
      <c r="K9" s="196">
        <v>22660</v>
      </c>
      <c r="L9" s="196">
        <v>20188</v>
      </c>
      <c r="M9" s="196">
        <v>21819</v>
      </c>
      <c r="N9" s="457"/>
    </row>
    <row r="10" spans="2:17" ht="19.5" customHeight="1" thickBot="1" x14ac:dyDescent="0.3">
      <c r="B10" s="116" t="s">
        <v>240</v>
      </c>
      <c r="C10" s="146">
        <v>244198</v>
      </c>
      <c r="D10" s="147">
        <v>195275</v>
      </c>
      <c r="E10" s="147">
        <v>187491</v>
      </c>
      <c r="F10" s="147">
        <v>158136</v>
      </c>
      <c r="G10" s="147">
        <v>146229</v>
      </c>
      <c r="H10" s="117"/>
      <c r="I10" s="299">
        <v>218394</v>
      </c>
      <c r="J10" s="288">
        <v>187725</v>
      </c>
      <c r="K10" s="200">
        <v>171212</v>
      </c>
      <c r="L10" s="200">
        <v>155281</v>
      </c>
      <c r="M10" s="200">
        <v>150479</v>
      </c>
      <c r="N10" s="468"/>
    </row>
    <row r="11" spans="2:17" ht="16.2" customHeight="1" x14ac:dyDescent="0.25">
      <c r="B11" s="409"/>
      <c r="C11" s="41"/>
      <c r="D11" s="40"/>
      <c r="E11" s="40"/>
      <c r="F11" s="40"/>
      <c r="G11" s="40"/>
      <c r="H11" s="40"/>
      <c r="I11" s="40"/>
      <c r="J11" s="40"/>
      <c r="K11" s="40"/>
      <c r="L11" s="442"/>
      <c r="M11" s="442"/>
      <c r="N11" s="442"/>
    </row>
    <row r="12" spans="2:17" ht="16.2" customHeight="1" x14ac:dyDescent="0.25">
      <c r="B12" s="409"/>
      <c r="C12" s="41"/>
      <c r="D12" s="40"/>
      <c r="E12" s="40"/>
      <c r="F12" s="40"/>
      <c r="G12" s="40"/>
      <c r="H12" s="40"/>
      <c r="I12" s="40"/>
      <c r="J12" s="40"/>
      <c r="K12" s="40"/>
      <c r="L12" s="442"/>
      <c r="M12" s="442"/>
      <c r="N12" s="442"/>
    </row>
    <row r="13" spans="2:17" ht="16.2" customHeight="1" x14ac:dyDescent="0.3">
      <c r="B13" s="347" t="s">
        <v>313</v>
      </c>
      <c r="C13" s="41"/>
      <c r="D13" s="40"/>
      <c r="E13" s="40"/>
      <c r="F13" s="40"/>
      <c r="G13" s="40"/>
      <c r="H13" s="40"/>
      <c r="I13" s="40"/>
      <c r="J13" s="40"/>
      <c r="K13" s="40"/>
      <c r="L13" s="442"/>
      <c r="M13" s="442"/>
      <c r="N13" s="442"/>
    </row>
    <row r="14" spans="2:17" ht="45.75" customHeight="1" x14ac:dyDescent="0.25">
      <c r="B14" s="484" t="s">
        <v>309</v>
      </c>
      <c r="C14" s="484"/>
      <c r="D14" s="484"/>
      <c r="E14" s="484"/>
      <c r="F14" s="484"/>
      <c r="G14" s="484"/>
      <c r="H14" s="484"/>
      <c r="I14" s="484"/>
      <c r="J14" s="484"/>
      <c r="K14" s="484"/>
      <c r="L14" s="484"/>
      <c r="M14" s="484"/>
      <c r="N14" s="442"/>
    </row>
    <row r="15" spans="2:17" ht="11.7" customHeight="1" thickBot="1" x14ac:dyDescent="0.3">
      <c r="B15" s="409"/>
      <c r="C15" s="41"/>
      <c r="D15" s="40"/>
      <c r="E15" s="40"/>
      <c r="F15" s="40"/>
      <c r="G15" s="40"/>
      <c r="H15" s="40"/>
      <c r="I15" s="40"/>
      <c r="J15" s="40"/>
      <c r="K15" s="40"/>
      <c r="L15" s="442"/>
      <c r="M15" s="442"/>
      <c r="N15" s="442"/>
    </row>
    <row r="16" spans="2:17" s="400" customFormat="1" ht="39" customHeight="1" thickBot="1" x14ac:dyDescent="0.35">
      <c r="B16" s="385" t="s">
        <v>0</v>
      </c>
      <c r="C16" s="386" t="s">
        <v>315</v>
      </c>
      <c r="D16" s="387" t="s">
        <v>21</v>
      </c>
      <c r="E16" s="387" t="s">
        <v>213</v>
      </c>
      <c r="F16" s="387" t="s">
        <v>32</v>
      </c>
      <c r="G16" s="387" t="s">
        <v>33</v>
      </c>
      <c r="H16" s="469"/>
      <c r="I16" s="470" t="s">
        <v>172</v>
      </c>
    </row>
    <row r="17" spans="2:9" s="400" customFormat="1" ht="26.4" x14ac:dyDescent="0.3">
      <c r="B17" s="57" t="s">
        <v>134</v>
      </c>
      <c r="C17" s="42"/>
      <c r="D17" s="45"/>
      <c r="E17" s="45"/>
      <c r="F17" s="45"/>
      <c r="G17" s="45"/>
      <c r="H17" s="45"/>
      <c r="I17" s="331"/>
    </row>
    <row r="18" spans="2:9" s="400" customFormat="1" ht="15" customHeight="1" x14ac:dyDescent="0.3">
      <c r="B18" s="55" t="s">
        <v>135</v>
      </c>
      <c r="C18" s="19">
        <v>17725</v>
      </c>
      <c r="D18" s="5">
        <v>14121</v>
      </c>
      <c r="E18" s="5">
        <v>11470</v>
      </c>
      <c r="F18" s="5" t="s">
        <v>220</v>
      </c>
      <c r="G18" s="5" t="s">
        <v>220</v>
      </c>
      <c r="H18" s="45"/>
      <c r="I18" s="332">
        <v>15595</v>
      </c>
    </row>
    <row r="19" spans="2:9" s="400" customFormat="1" x14ac:dyDescent="0.3">
      <c r="B19" s="55" t="s">
        <v>136</v>
      </c>
      <c r="C19" s="19">
        <v>40842</v>
      </c>
      <c r="D19" s="5">
        <v>30183</v>
      </c>
      <c r="E19" s="5">
        <v>28403</v>
      </c>
      <c r="F19" s="5" t="s">
        <v>220</v>
      </c>
      <c r="G19" s="5" t="s">
        <v>220</v>
      </c>
      <c r="H19" s="45"/>
      <c r="I19" s="332">
        <v>35294</v>
      </c>
    </row>
    <row r="20" spans="2:9" s="400" customFormat="1" x14ac:dyDescent="0.3">
      <c r="B20" s="55" t="s">
        <v>137</v>
      </c>
      <c r="C20" s="19">
        <v>2523</v>
      </c>
      <c r="D20" s="5">
        <v>2179</v>
      </c>
      <c r="E20" s="5">
        <v>2245</v>
      </c>
      <c r="F20" s="5" t="s">
        <v>220</v>
      </c>
      <c r="G20" s="5" t="s">
        <v>220</v>
      </c>
      <c r="H20" s="45"/>
      <c r="I20" s="332">
        <v>2172</v>
      </c>
    </row>
    <row r="21" spans="2:9" s="400" customFormat="1" x14ac:dyDescent="0.3">
      <c r="B21" s="119" t="s">
        <v>138</v>
      </c>
      <c r="C21" s="374">
        <v>61090</v>
      </c>
      <c r="D21" s="201">
        <v>46483</v>
      </c>
      <c r="E21" s="201">
        <v>42118</v>
      </c>
      <c r="F21" s="201" t="s">
        <v>220</v>
      </c>
      <c r="G21" s="201" t="s">
        <v>220</v>
      </c>
      <c r="H21" s="123"/>
      <c r="I21" s="333">
        <v>53061</v>
      </c>
    </row>
    <row r="22" spans="2:9" s="400" customFormat="1" x14ac:dyDescent="0.3">
      <c r="B22" s="55" t="s">
        <v>139</v>
      </c>
      <c r="C22" s="19">
        <v>18739</v>
      </c>
      <c r="D22" s="5">
        <v>13892</v>
      </c>
      <c r="E22" s="5">
        <v>12498</v>
      </c>
      <c r="F22" s="5" t="s">
        <v>220</v>
      </c>
      <c r="G22" s="5" t="s">
        <v>220</v>
      </c>
      <c r="H22" s="45"/>
      <c r="I22" s="332">
        <v>17316</v>
      </c>
    </row>
    <row r="23" spans="2:9" s="400" customFormat="1" ht="15.6" customHeight="1" x14ac:dyDescent="0.3">
      <c r="B23" s="55" t="s">
        <v>141</v>
      </c>
      <c r="C23" s="19">
        <v>1065</v>
      </c>
      <c r="D23" s="5">
        <v>888</v>
      </c>
      <c r="E23" s="5">
        <v>761</v>
      </c>
      <c r="F23" s="5" t="s">
        <v>220</v>
      </c>
      <c r="G23" s="5" t="s">
        <v>220</v>
      </c>
      <c r="H23" s="45"/>
      <c r="I23" s="332">
        <v>1035</v>
      </c>
    </row>
    <row r="24" spans="2:9" s="400" customFormat="1" x14ac:dyDescent="0.3">
      <c r="B24" s="55" t="s">
        <v>140</v>
      </c>
      <c r="C24" s="19">
        <v>481</v>
      </c>
      <c r="D24" s="5">
        <v>395</v>
      </c>
      <c r="E24" s="5">
        <v>201</v>
      </c>
      <c r="F24" s="5" t="s">
        <v>220</v>
      </c>
      <c r="G24" s="5" t="s">
        <v>220</v>
      </c>
      <c r="H24" s="45"/>
      <c r="I24" s="332">
        <v>617</v>
      </c>
    </row>
    <row r="25" spans="2:9" s="400" customFormat="1" x14ac:dyDescent="0.3">
      <c r="B25" s="56" t="s">
        <v>142</v>
      </c>
      <c r="C25" s="150">
        <v>231</v>
      </c>
      <c r="D25" s="148">
        <v>148</v>
      </c>
      <c r="E25" s="148">
        <v>82</v>
      </c>
      <c r="F25" s="148" t="s">
        <v>220</v>
      </c>
      <c r="G25" s="148" t="s">
        <v>220</v>
      </c>
      <c r="H25" s="124"/>
      <c r="I25" s="334">
        <v>101</v>
      </c>
    </row>
    <row r="26" spans="2:9" s="400" customFormat="1" ht="26.4" x14ac:dyDescent="0.3">
      <c r="B26" s="57" t="s">
        <v>144</v>
      </c>
      <c r="C26" s="19">
        <v>81606</v>
      </c>
      <c r="D26" s="5">
        <v>61806</v>
      </c>
      <c r="E26" s="5">
        <v>55660</v>
      </c>
      <c r="F26" s="5" t="s">
        <v>220</v>
      </c>
      <c r="G26" s="5" t="s">
        <v>220</v>
      </c>
      <c r="H26" s="45"/>
      <c r="I26" s="332">
        <v>72130</v>
      </c>
    </row>
    <row r="27" spans="2:9" s="400" customFormat="1" x14ac:dyDescent="0.3">
      <c r="B27" s="55"/>
      <c r="C27" s="19"/>
      <c r="D27" s="5"/>
      <c r="E27" s="5"/>
      <c r="F27" s="45"/>
      <c r="G27" s="45"/>
      <c r="H27" s="45"/>
      <c r="I27" s="332"/>
    </row>
    <row r="28" spans="2:9" s="400" customFormat="1" x14ac:dyDescent="0.3">
      <c r="B28" s="57" t="s">
        <v>143</v>
      </c>
      <c r="C28" s="19"/>
      <c r="D28" s="5"/>
      <c r="E28" s="5"/>
      <c r="F28" s="45"/>
      <c r="G28" s="45"/>
      <c r="H28" s="45"/>
      <c r="I28" s="332"/>
    </row>
    <row r="29" spans="2:9" s="400" customFormat="1" ht="15" customHeight="1" x14ac:dyDescent="0.3">
      <c r="B29" s="55" t="s">
        <v>135</v>
      </c>
      <c r="C29" s="19">
        <v>60072</v>
      </c>
      <c r="D29" s="5">
        <v>49317</v>
      </c>
      <c r="E29" s="5">
        <v>45693</v>
      </c>
      <c r="F29" s="5" t="s">
        <v>220</v>
      </c>
      <c r="G29" s="5" t="s">
        <v>220</v>
      </c>
      <c r="H29" s="45"/>
      <c r="I29" s="332">
        <v>53710</v>
      </c>
    </row>
    <row r="30" spans="2:9" s="400" customFormat="1" x14ac:dyDescent="0.3">
      <c r="B30" s="55" t="s">
        <v>136</v>
      </c>
      <c r="C30" s="19">
        <v>47479</v>
      </c>
      <c r="D30" s="5">
        <v>41835</v>
      </c>
      <c r="E30" s="5">
        <v>42583</v>
      </c>
      <c r="F30" s="5" t="s">
        <v>220</v>
      </c>
      <c r="G30" s="5" t="s">
        <v>220</v>
      </c>
      <c r="H30" s="45"/>
      <c r="I30" s="332">
        <v>46491</v>
      </c>
    </row>
    <row r="31" spans="2:9" s="400" customFormat="1" x14ac:dyDescent="0.3">
      <c r="B31" s="55" t="s">
        <v>137</v>
      </c>
      <c r="C31" s="19">
        <v>6860</v>
      </c>
      <c r="D31" s="5">
        <v>5132</v>
      </c>
      <c r="E31" s="5">
        <v>5868</v>
      </c>
      <c r="F31" s="5" t="s">
        <v>220</v>
      </c>
      <c r="G31" s="5" t="s">
        <v>220</v>
      </c>
      <c r="H31" s="45"/>
      <c r="I31" s="332">
        <v>5329</v>
      </c>
    </row>
    <row r="32" spans="2:9" s="400" customFormat="1" x14ac:dyDescent="0.3">
      <c r="B32" s="119" t="s">
        <v>138</v>
      </c>
      <c r="C32" s="374">
        <v>114411</v>
      </c>
      <c r="D32" s="201">
        <v>96284</v>
      </c>
      <c r="E32" s="201">
        <v>94144</v>
      </c>
      <c r="F32" s="201" t="s">
        <v>220</v>
      </c>
      <c r="G32" s="201" t="s">
        <v>220</v>
      </c>
      <c r="H32" s="123"/>
      <c r="I32" s="333">
        <v>105530</v>
      </c>
    </row>
    <row r="33" spans="2:14" s="400" customFormat="1" x14ac:dyDescent="0.3">
      <c r="B33" s="55" t="s">
        <v>139</v>
      </c>
      <c r="C33" s="19">
        <v>7482</v>
      </c>
      <c r="D33" s="5">
        <v>5789</v>
      </c>
      <c r="E33" s="5">
        <v>6059</v>
      </c>
      <c r="F33" s="5" t="s">
        <v>220</v>
      </c>
      <c r="G33" s="5" t="s">
        <v>220</v>
      </c>
      <c r="H33" s="45"/>
      <c r="I33" s="332">
        <v>6632</v>
      </c>
    </row>
    <row r="34" spans="2:14" s="400" customFormat="1" ht="15.6" customHeight="1" x14ac:dyDescent="0.3">
      <c r="B34" s="55" t="s">
        <v>141</v>
      </c>
      <c r="C34" s="19">
        <v>5829</v>
      </c>
      <c r="D34" s="5">
        <v>5794</v>
      </c>
      <c r="E34" s="5">
        <v>5305</v>
      </c>
      <c r="F34" s="5" t="s">
        <v>220</v>
      </c>
      <c r="G34" s="5" t="s">
        <v>220</v>
      </c>
      <c r="H34" s="45"/>
      <c r="I34" s="332">
        <v>5779</v>
      </c>
    </row>
    <row r="35" spans="2:14" s="400" customFormat="1" x14ac:dyDescent="0.3">
      <c r="B35" s="55" t="s">
        <v>140</v>
      </c>
      <c r="C35" s="19">
        <v>2708</v>
      </c>
      <c r="D35" s="5">
        <v>1384</v>
      </c>
      <c r="E35" s="5">
        <v>1255</v>
      </c>
      <c r="F35" s="5" t="s">
        <v>220</v>
      </c>
      <c r="G35" s="5" t="s">
        <v>220</v>
      </c>
      <c r="H35" s="45"/>
      <c r="I35" s="332">
        <v>1571</v>
      </c>
    </row>
    <row r="36" spans="2:14" s="400" customFormat="1" x14ac:dyDescent="0.3">
      <c r="B36" s="56" t="s">
        <v>142</v>
      </c>
      <c r="C36" s="150">
        <v>706</v>
      </c>
      <c r="D36" s="148">
        <v>280</v>
      </c>
      <c r="E36" s="148">
        <v>253</v>
      </c>
      <c r="F36" s="148" t="s">
        <v>220</v>
      </c>
      <c r="G36" s="148" t="s">
        <v>220</v>
      </c>
      <c r="H36" s="124"/>
      <c r="I36" s="334">
        <v>411</v>
      </c>
    </row>
    <row r="37" spans="2:14" s="400" customFormat="1" ht="17.100000000000001" customHeight="1" x14ac:dyDescent="0.3">
      <c r="B37" s="57" t="s">
        <v>145</v>
      </c>
      <c r="C37" s="19">
        <v>131136</v>
      </c>
      <c r="D37" s="5">
        <v>109531</v>
      </c>
      <c r="E37" s="5">
        <v>107016</v>
      </c>
      <c r="F37" s="5" t="s">
        <v>220</v>
      </c>
      <c r="G37" s="5" t="s">
        <v>220</v>
      </c>
      <c r="H37" s="45"/>
      <c r="I37" s="332">
        <v>119923</v>
      </c>
    </row>
    <row r="38" spans="2:14" s="400" customFormat="1" ht="17.100000000000001" customHeight="1" thickBot="1" x14ac:dyDescent="0.35">
      <c r="B38" s="120" t="s">
        <v>130</v>
      </c>
      <c r="C38" s="146">
        <v>212742</v>
      </c>
      <c r="D38" s="147">
        <v>171337</v>
      </c>
      <c r="E38" s="147">
        <v>162676</v>
      </c>
      <c r="F38" s="147" t="s">
        <v>220</v>
      </c>
      <c r="G38" s="147" t="s">
        <v>220</v>
      </c>
      <c r="H38" s="125"/>
      <c r="I38" s="335">
        <v>192053</v>
      </c>
    </row>
    <row r="39" spans="2:14" s="400" customFormat="1" ht="17.100000000000001" customHeight="1" x14ac:dyDescent="0.3">
      <c r="B39" s="410"/>
      <c r="C39" s="45"/>
      <c r="D39" s="45"/>
    </row>
    <row r="40" spans="2:14" s="400" customFormat="1" ht="21.6" customHeight="1" x14ac:dyDescent="0.3">
      <c r="B40" s="485" t="s">
        <v>308</v>
      </c>
      <c r="C40" s="485"/>
      <c r="D40" s="485"/>
      <c r="E40" s="485"/>
      <c r="F40" s="485"/>
      <c r="G40" s="485"/>
      <c r="H40" s="485"/>
      <c r="I40" s="485"/>
      <c r="J40" s="485"/>
      <c r="K40" s="485"/>
      <c r="L40" s="485"/>
      <c r="M40" s="485"/>
    </row>
    <row r="41" spans="2:14" ht="4.5" customHeight="1" thickBot="1" x14ac:dyDescent="0.3"/>
    <row r="42" spans="2:14" s="400" customFormat="1" ht="39" customHeight="1" thickBot="1" x14ac:dyDescent="0.35">
      <c r="B42" s="385" t="s">
        <v>0</v>
      </c>
      <c r="C42" s="386" t="s">
        <v>315</v>
      </c>
      <c r="D42" s="387" t="s">
        <v>21</v>
      </c>
      <c r="E42" s="387" t="s">
        <v>213</v>
      </c>
      <c r="F42" s="387" t="s">
        <v>32</v>
      </c>
      <c r="G42" s="387" t="s">
        <v>33</v>
      </c>
      <c r="H42" s="469"/>
      <c r="I42" s="386" t="s">
        <v>172</v>
      </c>
      <c r="J42" s="387" t="s">
        <v>73</v>
      </c>
      <c r="K42" s="387" t="s">
        <v>418</v>
      </c>
      <c r="L42" s="387" t="s">
        <v>74</v>
      </c>
      <c r="M42" s="387" t="s">
        <v>75</v>
      </c>
      <c r="N42" s="388"/>
    </row>
    <row r="43" spans="2:14" s="400" customFormat="1" x14ac:dyDescent="0.3">
      <c r="B43" s="57" t="s">
        <v>189</v>
      </c>
      <c r="C43" s="42"/>
      <c r="D43" s="45"/>
      <c r="E43" s="45"/>
      <c r="F43" s="45"/>
      <c r="G43" s="45"/>
      <c r="H43" s="45"/>
      <c r="I43" s="42"/>
      <c r="J43" s="45"/>
      <c r="K43" s="45"/>
      <c r="L43" s="45"/>
      <c r="M43" s="45"/>
      <c r="N43" s="50"/>
    </row>
    <row r="44" spans="2:14" s="400" customFormat="1" ht="15" customHeight="1" x14ac:dyDescent="0.3">
      <c r="B44" s="55" t="s">
        <v>135</v>
      </c>
      <c r="C44" s="19" t="s">
        <v>220</v>
      </c>
      <c r="D44" s="5" t="s">
        <v>220</v>
      </c>
      <c r="E44" s="5">
        <v>10011</v>
      </c>
      <c r="F44" s="5">
        <v>7830</v>
      </c>
      <c r="G44" s="5">
        <v>7866</v>
      </c>
      <c r="H44" s="45"/>
      <c r="I44" s="107" t="s">
        <v>220</v>
      </c>
      <c r="J44" s="5">
        <v>10750</v>
      </c>
      <c r="K44" s="5">
        <v>8415</v>
      </c>
      <c r="L44" s="5">
        <v>7921</v>
      </c>
      <c r="M44" s="5">
        <v>8350</v>
      </c>
      <c r="N44" s="12"/>
    </row>
    <row r="45" spans="2:14" s="400" customFormat="1" x14ac:dyDescent="0.3">
      <c r="B45" s="55" t="s">
        <v>136</v>
      </c>
      <c r="C45" s="19" t="s">
        <v>220</v>
      </c>
      <c r="D45" s="5" t="s">
        <v>220</v>
      </c>
      <c r="E45" s="5">
        <v>11020</v>
      </c>
      <c r="F45" s="5">
        <v>10877</v>
      </c>
      <c r="G45" s="5">
        <v>11190</v>
      </c>
      <c r="H45" s="45"/>
      <c r="I45" s="107" t="s">
        <v>220</v>
      </c>
      <c r="J45" s="5">
        <v>10574</v>
      </c>
      <c r="K45" s="5">
        <v>11080</v>
      </c>
      <c r="L45" s="5">
        <v>11581</v>
      </c>
      <c r="M45" s="5">
        <v>11251</v>
      </c>
      <c r="N45" s="12"/>
    </row>
    <row r="46" spans="2:14" s="400" customFormat="1" x14ac:dyDescent="0.3">
      <c r="B46" s="55" t="s">
        <v>137</v>
      </c>
      <c r="C46" s="19" t="s">
        <v>220</v>
      </c>
      <c r="D46" s="5" t="s">
        <v>220</v>
      </c>
      <c r="E46" s="5">
        <v>2000</v>
      </c>
      <c r="F46" s="5">
        <v>1830</v>
      </c>
      <c r="G46" s="5">
        <v>1917</v>
      </c>
      <c r="H46" s="45"/>
      <c r="I46" s="107" t="s">
        <v>220</v>
      </c>
      <c r="J46" s="5">
        <v>2090</v>
      </c>
      <c r="K46" s="5">
        <v>1931</v>
      </c>
      <c r="L46" s="5">
        <v>1865</v>
      </c>
      <c r="M46" s="5">
        <v>1969</v>
      </c>
      <c r="N46" s="12"/>
    </row>
    <row r="47" spans="2:14" s="400" customFormat="1" x14ac:dyDescent="0.3">
      <c r="B47" s="119" t="s">
        <v>138</v>
      </c>
      <c r="C47" s="374" t="s">
        <v>220</v>
      </c>
      <c r="D47" s="201" t="s">
        <v>220</v>
      </c>
      <c r="E47" s="201">
        <v>23031</v>
      </c>
      <c r="F47" s="201">
        <v>20537</v>
      </c>
      <c r="G47" s="201">
        <v>20973</v>
      </c>
      <c r="H47" s="123"/>
      <c r="I47" s="319" t="s">
        <v>220</v>
      </c>
      <c r="J47" s="201">
        <v>23414</v>
      </c>
      <c r="K47" s="201">
        <v>21426</v>
      </c>
      <c r="L47" s="201">
        <v>21367</v>
      </c>
      <c r="M47" s="201">
        <v>21570</v>
      </c>
      <c r="N47" s="202"/>
    </row>
    <row r="48" spans="2:14" s="400" customFormat="1" x14ac:dyDescent="0.3">
      <c r="B48" s="55" t="s">
        <v>139</v>
      </c>
      <c r="C48" s="19" t="s">
        <v>220</v>
      </c>
      <c r="D48" s="5" t="s">
        <v>220</v>
      </c>
      <c r="E48" s="5">
        <v>6985</v>
      </c>
      <c r="F48" s="5">
        <v>5451</v>
      </c>
      <c r="G48" s="5">
        <v>4915</v>
      </c>
      <c r="H48" s="45"/>
      <c r="I48" s="107" t="s">
        <v>220</v>
      </c>
      <c r="J48" s="5">
        <v>6766</v>
      </c>
      <c r="K48" s="5">
        <v>6412</v>
      </c>
      <c r="L48" s="5">
        <v>5282</v>
      </c>
      <c r="M48" s="5">
        <v>5516</v>
      </c>
      <c r="N48" s="12"/>
    </row>
    <row r="49" spans="2:14" s="400" customFormat="1" ht="15.6" customHeight="1" x14ac:dyDescent="0.3">
      <c r="B49" s="55" t="s">
        <v>141</v>
      </c>
      <c r="C49" s="19" t="s">
        <v>220</v>
      </c>
      <c r="D49" s="5" t="s">
        <v>220</v>
      </c>
      <c r="E49" s="5">
        <v>472</v>
      </c>
      <c r="F49" s="5">
        <v>434</v>
      </c>
      <c r="G49" s="5">
        <v>436</v>
      </c>
      <c r="H49" s="45"/>
      <c r="I49" s="107" t="s">
        <v>220</v>
      </c>
      <c r="J49" s="5">
        <v>472</v>
      </c>
      <c r="K49" s="5">
        <v>452</v>
      </c>
      <c r="L49" s="5">
        <v>443</v>
      </c>
      <c r="M49" s="5">
        <v>472</v>
      </c>
      <c r="N49" s="12"/>
    </row>
    <row r="50" spans="2:14" s="400" customFormat="1" x14ac:dyDescent="0.3">
      <c r="B50" s="55" t="s">
        <v>140</v>
      </c>
      <c r="C50" s="19" t="s">
        <v>220</v>
      </c>
      <c r="D50" s="5" t="s">
        <v>220</v>
      </c>
      <c r="E50" s="5">
        <v>158</v>
      </c>
      <c r="F50" s="5">
        <v>179</v>
      </c>
      <c r="G50" s="5">
        <v>204</v>
      </c>
      <c r="H50" s="45"/>
      <c r="I50" s="107" t="s">
        <v>220</v>
      </c>
      <c r="J50" s="5">
        <v>188</v>
      </c>
      <c r="K50" s="5">
        <v>220</v>
      </c>
      <c r="L50" s="5">
        <v>144</v>
      </c>
      <c r="M50" s="5">
        <v>206</v>
      </c>
      <c r="N50" s="12"/>
    </row>
    <row r="51" spans="2:14" s="400" customFormat="1" x14ac:dyDescent="0.3">
      <c r="B51" s="56" t="s">
        <v>142</v>
      </c>
      <c r="C51" s="150" t="s">
        <v>220</v>
      </c>
      <c r="D51" s="148" t="s">
        <v>220</v>
      </c>
      <c r="E51" s="148">
        <v>81</v>
      </c>
      <c r="F51" s="148">
        <v>17</v>
      </c>
      <c r="G51" s="148">
        <v>34</v>
      </c>
      <c r="H51" s="124"/>
      <c r="I51" s="320" t="s">
        <v>220</v>
      </c>
      <c r="J51" s="148">
        <v>46</v>
      </c>
      <c r="K51" s="148">
        <v>41</v>
      </c>
      <c r="L51" s="148">
        <v>49</v>
      </c>
      <c r="M51" s="148">
        <v>90</v>
      </c>
      <c r="N51" s="203"/>
    </row>
    <row r="52" spans="2:14" s="400" customFormat="1" x14ac:dyDescent="0.3">
      <c r="B52" s="57" t="s">
        <v>190</v>
      </c>
      <c r="C52" s="19" t="s">
        <v>220</v>
      </c>
      <c r="D52" s="5" t="s">
        <v>220</v>
      </c>
      <c r="E52" s="5">
        <v>30727</v>
      </c>
      <c r="F52" s="5">
        <v>26618</v>
      </c>
      <c r="G52" s="5">
        <v>26562</v>
      </c>
      <c r="H52" s="45"/>
      <c r="I52" s="107" t="s">
        <v>220</v>
      </c>
      <c r="J52" s="5">
        <v>30886</v>
      </c>
      <c r="K52" s="5">
        <v>28551</v>
      </c>
      <c r="L52" s="5">
        <v>27285</v>
      </c>
      <c r="M52" s="5">
        <v>27854</v>
      </c>
      <c r="N52" s="12"/>
    </row>
    <row r="53" spans="2:14" s="400" customFormat="1" x14ac:dyDescent="0.3">
      <c r="B53" s="55"/>
      <c r="C53" s="42"/>
      <c r="D53" s="45"/>
      <c r="E53" s="45"/>
      <c r="F53" s="45"/>
      <c r="G53" s="45"/>
      <c r="H53" s="45"/>
      <c r="I53" s="107"/>
      <c r="J53" s="45"/>
      <c r="K53" s="45"/>
      <c r="L53" s="45"/>
      <c r="M53" s="45"/>
      <c r="N53" s="50"/>
    </row>
    <row r="54" spans="2:14" s="400" customFormat="1" x14ac:dyDescent="0.3">
      <c r="B54" s="57" t="s">
        <v>143</v>
      </c>
      <c r="C54" s="42"/>
      <c r="D54" s="45"/>
      <c r="E54" s="45"/>
      <c r="F54" s="45"/>
      <c r="G54" s="45"/>
      <c r="H54" s="45"/>
      <c r="I54" s="107"/>
      <c r="J54" s="45"/>
      <c r="K54" s="45"/>
      <c r="L54" s="45"/>
      <c r="M54" s="45"/>
      <c r="N54" s="50"/>
    </row>
    <row r="55" spans="2:14" s="400" customFormat="1" ht="15" customHeight="1" x14ac:dyDescent="0.3">
      <c r="B55" s="55" t="s">
        <v>135</v>
      </c>
      <c r="C55" s="19" t="s">
        <v>220</v>
      </c>
      <c r="D55" s="5" t="s">
        <v>220</v>
      </c>
      <c r="E55" s="5">
        <v>47152</v>
      </c>
      <c r="F55" s="5">
        <v>40013</v>
      </c>
      <c r="G55" s="5">
        <v>35425</v>
      </c>
      <c r="H55" s="45"/>
      <c r="I55" s="107" t="s">
        <v>220</v>
      </c>
      <c r="J55" s="5">
        <v>46928</v>
      </c>
      <c r="K55" s="5">
        <v>42454</v>
      </c>
      <c r="L55" s="5">
        <v>39475</v>
      </c>
      <c r="M55" s="5">
        <v>36369</v>
      </c>
      <c r="N55" s="12"/>
    </row>
    <row r="56" spans="2:14" s="400" customFormat="1" x14ac:dyDescent="0.3">
      <c r="B56" s="55" t="s">
        <v>136</v>
      </c>
      <c r="C56" s="19" t="s">
        <v>220</v>
      </c>
      <c r="D56" s="5" t="s">
        <v>220</v>
      </c>
      <c r="E56" s="5">
        <v>59966</v>
      </c>
      <c r="F56" s="5">
        <v>50442</v>
      </c>
      <c r="G56" s="5">
        <v>45977</v>
      </c>
      <c r="H56" s="45"/>
      <c r="I56" s="107" t="s">
        <v>220</v>
      </c>
      <c r="J56" s="5">
        <v>59631</v>
      </c>
      <c r="K56" s="5">
        <v>55212</v>
      </c>
      <c r="L56" s="5">
        <v>49012</v>
      </c>
      <c r="M56" s="5">
        <v>44496</v>
      </c>
      <c r="N56" s="12"/>
    </row>
    <row r="57" spans="2:14" s="400" customFormat="1" x14ac:dyDescent="0.3">
      <c r="B57" s="55" t="s">
        <v>137</v>
      </c>
      <c r="C57" s="19" t="s">
        <v>220</v>
      </c>
      <c r="D57" s="5" t="s">
        <v>220</v>
      </c>
      <c r="E57" s="5">
        <v>6113</v>
      </c>
      <c r="F57" s="5">
        <v>5036</v>
      </c>
      <c r="G57" s="5">
        <v>5083</v>
      </c>
      <c r="H57" s="45"/>
      <c r="I57" s="107" t="s">
        <v>220</v>
      </c>
      <c r="J57" s="5">
        <v>5421</v>
      </c>
      <c r="K57" s="5">
        <v>5213</v>
      </c>
      <c r="L57" s="5">
        <v>4997</v>
      </c>
      <c r="M57" s="5">
        <v>5322</v>
      </c>
      <c r="N57" s="12"/>
    </row>
    <row r="58" spans="2:14" s="400" customFormat="1" x14ac:dyDescent="0.3">
      <c r="B58" s="119" t="s">
        <v>138</v>
      </c>
      <c r="C58" s="374" t="s">
        <v>220</v>
      </c>
      <c r="D58" s="201" t="s">
        <v>220</v>
      </c>
      <c r="E58" s="201">
        <v>113231</v>
      </c>
      <c r="F58" s="201">
        <v>95491</v>
      </c>
      <c r="G58" s="201">
        <v>86485</v>
      </c>
      <c r="H58" s="123"/>
      <c r="I58" s="319" t="s">
        <v>220</v>
      </c>
      <c r="J58" s="201">
        <v>111980</v>
      </c>
      <c r="K58" s="201">
        <v>102879</v>
      </c>
      <c r="L58" s="201">
        <v>93484</v>
      </c>
      <c r="M58" s="201">
        <v>86187</v>
      </c>
      <c r="N58" s="202"/>
    </row>
    <row r="59" spans="2:14" s="400" customFormat="1" x14ac:dyDescent="0.3">
      <c r="B59" s="55" t="s">
        <v>139</v>
      </c>
      <c r="C59" s="19" t="s">
        <v>220</v>
      </c>
      <c r="D59" s="5" t="s">
        <v>220</v>
      </c>
      <c r="E59" s="5">
        <v>11572</v>
      </c>
      <c r="F59" s="5">
        <v>9262</v>
      </c>
      <c r="G59" s="5">
        <v>7296</v>
      </c>
      <c r="H59" s="45"/>
      <c r="I59" s="107" t="s">
        <v>220</v>
      </c>
      <c r="J59" s="5">
        <v>12418</v>
      </c>
      <c r="K59" s="5">
        <v>10613</v>
      </c>
      <c r="L59" s="5">
        <v>8190</v>
      </c>
      <c r="M59" s="5">
        <v>8912</v>
      </c>
      <c r="N59" s="12"/>
    </row>
    <row r="60" spans="2:14" s="400" customFormat="1" ht="15.6" customHeight="1" x14ac:dyDescent="0.3">
      <c r="B60" s="55" t="s">
        <v>141</v>
      </c>
      <c r="C60" s="19" t="s">
        <v>220</v>
      </c>
      <c r="D60" s="5" t="s">
        <v>220</v>
      </c>
      <c r="E60" s="5">
        <v>5594</v>
      </c>
      <c r="F60" s="5">
        <v>5062</v>
      </c>
      <c r="G60" s="5">
        <v>4718</v>
      </c>
      <c r="H60" s="45"/>
      <c r="I60" s="107" t="s">
        <v>220</v>
      </c>
      <c r="J60" s="5">
        <v>6105</v>
      </c>
      <c r="K60" s="5">
        <v>5350</v>
      </c>
      <c r="L60" s="5">
        <v>4999</v>
      </c>
      <c r="M60" s="5">
        <v>4693</v>
      </c>
      <c r="N60" s="12"/>
    </row>
    <row r="61" spans="2:14" s="400" customFormat="1" x14ac:dyDescent="0.3">
      <c r="B61" s="55" t="s">
        <v>140</v>
      </c>
      <c r="C61" s="19" t="s">
        <v>220</v>
      </c>
      <c r="D61" s="5" t="s">
        <v>220</v>
      </c>
      <c r="E61" s="5">
        <v>1298</v>
      </c>
      <c r="F61" s="5">
        <v>959</v>
      </c>
      <c r="G61" s="5">
        <v>1338</v>
      </c>
      <c r="H61" s="45"/>
      <c r="I61" s="107" t="s">
        <v>220</v>
      </c>
      <c r="J61" s="5">
        <v>2269</v>
      </c>
      <c r="K61" s="5">
        <v>1046</v>
      </c>
      <c r="L61" s="5">
        <v>1097</v>
      </c>
      <c r="M61" s="5">
        <v>939</v>
      </c>
      <c r="N61" s="12"/>
    </row>
    <row r="62" spans="2:14" s="400" customFormat="1" x14ac:dyDescent="0.3">
      <c r="B62" s="56" t="s">
        <v>142</v>
      </c>
      <c r="C62" s="150" t="s">
        <v>220</v>
      </c>
      <c r="D62" s="148" t="s">
        <v>220</v>
      </c>
      <c r="E62" s="148">
        <v>254</v>
      </c>
      <c r="F62" s="148">
        <v>87</v>
      </c>
      <c r="G62" s="148">
        <v>36</v>
      </c>
      <c r="H62" s="124"/>
      <c r="I62" s="320" t="s">
        <v>220</v>
      </c>
      <c r="J62" s="148">
        <v>335</v>
      </c>
      <c r="K62" s="148">
        <v>113</v>
      </c>
      <c r="L62" s="148">
        <v>38</v>
      </c>
      <c r="M62" s="148">
        <v>75</v>
      </c>
      <c r="N62" s="203"/>
    </row>
    <row r="63" spans="2:14" s="400" customFormat="1" ht="17.100000000000001" customHeight="1" x14ac:dyDescent="0.3">
      <c r="B63" s="57" t="s">
        <v>145</v>
      </c>
      <c r="C63" s="19" t="s">
        <v>220</v>
      </c>
      <c r="D63" s="5" t="s">
        <v>220</v>
      </c>
      <c r="E63" s="5">
        <v>131949</v>
      </c>
      <c r="F63" s="5">
        <v>110861</v>
      </c>
      <c r="G63" s="5">
        <v>99873</v>
      </c>
      <c r="H63" s="45"/>
      <c r="I63" s="107" t="s">
        <v>220</v>
      </c>
      <c r="J63" s="5">
        <v>133107</v>
      </c>
      <c r="K63" s="5">
        <v>120001</v>
      </c>
      <c r="L63" s="5">
        <v>107808</v>
      </c>
      <c r="M63" s="5">
        <v>100806</v>
      </c>
      <c r="N63" s="12"/>
    </row>
    <row r="64" spans="2:14" s="400" customFormat="1" ht="17.100000000000001" customHeight="1" thickBot="1" x14ac:dyDescent="0.35">
      <c r="B64" s="120" t="s">
        <v>130</v>
      </c>
      <c r="C64" s="146" t="s">
        <v>220</v>
      </c>
      <c r="D64" s="147" t="s">
        <v>220</v>
      </c>
      <c r="E64" s="147">
        <v>162676</v>
      </c>
      <c r="F64" s="147">
        <v>137479</v>
      </c>
      <c r="G64" s="147">
        <v>126435</v>
      </c>
      <c r="H64" s="125"/>
      <c r="I64" s="321" t="s">
        <v>220</v>
      </c>
      <c r="J64" s="147">
        <v>163993</v>
      </c>
      <c r="K64" s="147">
        <v>148552</v>
      </c>
      <c r="L64" s="147">
        <v>135093</v>
      </c>
      <c r="M64" s="147">
        <v>128660</v>
      </c>
      <c r="N64" s="204"/>
    </row>
    <row r="67" spans="2:14" ht="17.399999999999999" x14ac:dyDescent="0.3">
      <c r="B67" s="347" t="s">
        <v>159</v>
      </c>
    </row>
    <row r="68" spans="2:14" ht="7.5" customHeight="1" thickBot="1" x14ac:dyDescent="0.3"/>
    <row r="69" spans="2:14" s="400" customFormat="1" ht="39" customHeight="1" thickBot="1" x14ac:dyDescent="0.35">
      <c r="B69" s="450" t="s">
        <v>0</v>
      </c>
      <c r="C69" s="112" t="s">
        <v>315</v>
      </c>
      <c r="D69" s="336" t="s">
        <v>21</v>
      </c>
      <c r="E69" s="336" t="s">
        <v>213</v>
      </c>
      <c r="F69" s="336" t="s">
        <v>32</v>
      </c>
      <c r="G69" s="336" t="s">
        <v>33</v>
      </c>
      <c r="H69" s="336"/>
      <c r="I69" s="112" t="s">
        <v>172</v>
      </c>
      <c r="J69" s="336" t="s">
        <v>73</v>
      </c>
      <c r="K69" s="387" t="s">
        <v>418</v>
      </c>
      <c r="L69" s="336" t="s">
        <v>74</v>
      </c>
      <c r="M69" s="336" t="s">
        <v>75</v>
      </c>
      <c r="N69" s="390"/>
    </row>
    <row r="70" spans="2:14" x14ac:dyDescent="0.25">
      <c r="B70" s="115"/>
      <c r="C70" s="112"/>
      <c r="D70" s="336"/>
      <c r="E70" s="113"/>
      <c r="F70" s="113"/>
      <c r="G70" s="113"/>
      <c r="H70" s="113"/>
      <c r="I70" s="198"/>
      <c r="J70" s="199"/>
      <c r="K70" s="199"/>
      <c r="L70" s="199"/>
      <c r="M70" s="199"/>
      <c r="N70" s="467"/>
    </row>
    <row r="71" spans="2:14" x14ac:dyDescent="0.25">
      <c r="B71" s="55" t="s">
        <v>160</v>
      </c>
      <c r="C71" s="19">
        <v>5866</v>
      </c>
      <c r="D71" s="5">
        <v>4765</v>
      </c>
      <c r="E71" s="5">
        <v>4720</v>
      </c>
      <c r="F71" s="5">
        <v>4456</v>
      </c>
      <c r="G71" s="5">
        <v>4182</v>
      </c>
      <c r="H71" s="41"/>
      <c r="I71" s="296">
        <v>4940</v>
      </c>
      <c r="J71" s="196">
        <v>4601</v>
      </c>
      <c r="K71" s="196">
        <v>4617</v>
      </c>
      <c r="L71" s="196">
        <v>4517</v>
      </c>
      <c r="M71" s="196">
        <v>4222</v>
      </c>
      <c r="N71" s="457"/>
    </row>
    <row r="72" spans="2:14" x14ac:dyDescent="0.25">
      <c r="B72" s="55" t="s">
        <v>161</v>
      </c>
      <c r="C72" s="19">
        <v>703</v>
      </c>
      <c r="D72" s="5">
        <v>81</v>
      </c>
      <c r="E72" s="5">
        <v>97</v>
      </c>
      <c r="F72" s="5">
        <v>196</v>
      </c>
      <c r="G72" s="5">
        <v>211</v>
      </c>
      <c r="H72" s="41"/>
      <c r="I72" s="296">
        <v>170</v>
      </c>
      <c r="J72" s="196">
        <v>100</v>
      </c>
      <c r="K72" s="196">
        <v>138</v>
      </c>
      <c r="L72" s="196">
        <v>178</v>
      </c>
      <c r="M72" s="196">
        <v>180</v>
      </c>
      <c r="N72" s="457"/>
    </row>
    <row r="73" spans="2:14" x14ac:dyDescent="0.25">
      <c r="B73" s="55" t="s">
        <v>162</v>
      </c>
      <c r="C73" s="19">
        <v>24101</v>
      </c>
      <c r="D73" s="5">
        <v>18418</v>
      </c>
      <c r="E73" s="5">
        <v>19522</v>
      </c>
      <c r="F73" s="5">
        <v>15498</v>
      </c>
      <c r="G73" s="5">
        <v>14948</v>
      </c>
      <c r="H73" s="41"/>
      <c r="I73" s="296">
        <v>20549</v>
      </c>
      <c r="J73" s="196">
        <v>18473</v>
      </c>
      <c r="K73" s="196">
        <v>17434</v>
      </c>
      <c r="L73" s="196">
        <v>15009</v>
      </c>
      <c r="M73" s="196">
        <v>16904</v>
      </c>
      <c r="N73" s="457"/>
    </row>
    <row r="74" spans="2:14" x14ac:dyDescent="0.25">
      <c r="B74" s="55" t="s">
        <v>55</v>
      </c>
      <c r="C74" s="19">
        <v>752</v>
      </c>
      <c r="D74" s="5">
        <v>672</v>
      </c>
      <c r="E74" s="5">
        <v>466</v>
      </c>
      <c r="F74" s="5">
        <v>504</v>
      </c>
      <c r="G74" s="5">
        <v>450</v>
      </c>
      <c r="H74" s="41"/>
      <c r="I74" s="296">
        <v>681</v>
      </c>
      <c r="J74" s="196">
        <v>556</v>
      </c>
      <c r="K74" s="196">
        <v>458</v>
      </c>
      <c r="L74" s="196">
        <v>481</v>
      </c>
      <c r="M74" s="196">
        <v>510</v>
      </c>
      <c r="N74" s="457"/>
    </row>
    <row r="75" spans="2:14" x14ac:dyDescent="0.25">
      <c r="B75" s="55" t="s">
        <v>163</v>
      </c>
      <c r="C75" s="19">
        <v>34</v>
      </c>
      <c r="D75" s="5">
        <v>2</v>
      </c>
      <c r="E75" s="5">
        <v>10</v>
      </c>
      <c r="F75" s="5">
        <v>3</v>
      </c>
      <c r="G75" s="5">
        <v>3</v>
      </c>
      <c r="H75" s="41"/>
      <c r="I75" s="296">
        <v>1</v>
      </c>
      <c r="J75" s="196">
        <v>2</v>
      </c>
      <c r="K75" s="196">
        <v>13</v>
      </c>
      <c r="L75" s="196">
        <v>3</v>
      </c>
      <c r="M75" s="196">
        <v>3</v>
      </c>
      <c r="N75" s="457"/>
    </row>
    <row r="76" spans="2:14" ht="31.5" customHeight="1" thickBot="1" x14ac:dyDescent="0.3">
      <c r="B76" s="116" t="s">
        <v>131</v>
      </c>
      <c r="C76" s="146">
        <v>31456</v>
      </c>
      <c r="D76" s="147">
        <v>23938</v>
      </c>
      <c r="E76" s="147">
        <v>24815</v>
      </c>
      <c r="F76" s="147">
        <v>20657</v>
      </c>
      <c r="G76" s="147">
        <v>19794</v>
      </c>
      <c r="H76" s="117"/>
      <c r="I76" s="299">
        <v>26341</v>
      </c>
      <c r="J76" s="200">
        <v>23732</v>
      </c>
      <c r="K76" s="200">
        <v>22660</v>
      </c>
      <c r="L76" s="200">
        <v>20188</v>
      </c>
      <c r="M76" s="200">
        <v>21819</v>
      </c>
      <c r="N76" s="468"/>
    </row>
    <row r="77" spans="2:14" x14ac:dyDescent="0.25">
      <c r="B77" s="346" t="s">
        <v>419</v>
      </c>
    </row>
    <row r="79" spans="2:14" x14ac:dyDescent="0.25">
      <c r="B79" s="413"/>
    </row>
  </sheetData>
  <mergeCells count="2">
    <mergeCell ref="B14:M14"/>
    <mergeCell ref="B40:M40"/>
  </mergeCells>
  <pageMargins left="0.7" right="0.7" top="0.5" bottom="0.5" header="0.3" footer="0.3"/>
  <pageSetup paperSize="9" scale="38" orientation="landscape" r:id="rId1"/>
  <headerFooter>
    <oddHeader>&amp;L&amp;14AIA Group Limited (1299.HK)&amp;R&amp;G</oddHeader>
  </headerFooter>
  <rowBreaks count="1" manualBreakCount="1">
    <brk id="2" max="14" man="1"/>
  </rowBreaks>
  <customProperties>
    <customPr name="EpmWorksheetKeyString_GU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B1:N17"/>
  <sheetViews>
    <sheetView zoomScale="80" zoomScaleNormal="80" zoomScaleSheetLayoutView="85" workbookViewId="0">
      <selection activeCell="B12" sqref="B12"/>
    </sheetView>
  </sheetViews>
  <sheetFormatPr defaultColWidth="8.6640625" defaultRowHeight="13.8" x14ac:dyDescent="0.25"/>
  <cols>
    <col min="1" max="1" width="2" style="228" customWidth="1"/>
    <col min="2" max="2" width="39.6640625" style="228" customWidth="1"/>
    <col min="3" max="7" width="14.33203125" style="228" customWidth="1"/>
    <col min="8" max="8" width="2.6640625" style="228" customWidth="1"/>
    <col min="9" max="13" width="12.44140625" style="228" customWidth="1"/>
    <col min="14" max="14" width="3" style="228" customWidth="1"/>
    <col min="15" max="15" width="3.33203125" style="228" customWidth="1"/>
    <col min="16" max="19" width="10.44140625" style="228" customWidth="1"/>
    <col min="20" max="20" width="3.6640625" style="228" customWidth="1"/>
    <col min="21" max="21" width="2.5546875" style="228" customWidth="1"/>
    <col min="22" max="16384" width="8.6640625" style="228"/>
  </cols>
  <sheetData>
    <row r="1" spans="2:14" s="190" customFormat="1" ht="13.2" x14ac:dyDescent="0.25">
      <c r="H1" s="191"/>
    </row>
    <row r="2" spans="2:14" s="190" customFormat="1" ht="38.700000000000003" customHeight="1" x14ac:dyDescent="0.25">
      <c r="B2" s="44" t="s">
        <v>156</v>
      </c>
      <c r="C2" s="44"/>
      <c r="D2" s="44"/>
      <c r="E2" s="44"/>
      <c r="F2" s="44"/>
      <c r="G2" s="44"/>
      <c r="H2" s="44"/>
      <c r="I2" s="44"/>
      <c r="J2" s="44"/>
      <c r="K2" s="44"/>
      <c r="L2" s="44"/>
      <c r="M2" s="44"/>
      <c r="N2" s="44"/>
    </row>
    <row r="3" spans="2:14" ht="23.1" customHeight="1" x14ac:dyDescent="0.25">
      <c r="B3" s="228" t="s">
        <v>420</v>
      </c>
    </row>
    <row r="4" spans="2:14" ht="7.5" customHeight="1" thickBot="1" x14ac:dyDescent="0.3"/>
    <row r="5" spans="2:14" s="400" customFormat="1" ht="39" customHeight="1" thickBot="1" x14ac:dyDescent="0.35">
      <c r="B5" s="385" t="s">
        <v>0</v>
      </c>
      <c r="C5" s="453" t="s">
        <v>315</v>
      </c>
      <c r="D5" s="454" t="s">
        <v>21</v>
      </c>
      <c r="E5" s="454" t="s">
        <v>213</v>
      </c>
      <c r="F5" s="454" t="s">
        <v>32</v>
      </c>
      <c r="G5" s="454" t="s">
        <v>33</v>
      </c>
      <c r="H5" s="454"/>
      <c r="I5" s="453" t="s">
        <v>172</v>
      </c>
      <c r="J5" s="454" t="s">
        <v>73</v>
      </c>
      <c r="K5" s="454" t="s">
        <v>215</v>
      </c>
      <c r="L5" s="454" t="s">
        <v>74</v>
      </c>
      <c r="M5" s="454" t="s">
        <v>75</v>
      </c>
      <c r="N5" s="455"/>
    </row>
    <row r="6" spans="2:14" x14ac:dyDescent="0.25">
      <c r="B6" s="54"/>
      <c r="C6" s="42"/>
      <c r="D6" s="45"/>
      <c r="E6" s="41"/>
      <c r="F6" s="41"/>
      <c r="G6" s="41"/>
      <c r="H6" s="41"/>
      <c r="I6" s="194"/>
      <c r="J6" s="195"/>
      <c r="K6" s="195"/>
      <c r="L6" s="195"/>
      <c r="M6" s="195"/>
      <c r="N6" s="471"/>
    </row>
    <row r="7" spans="2:14" x14ac:dyDescent="0.25">
      <c r="B7" s="54" t="s">
        <v>126</v>
      </c>
      <c r="C7" s="42"/>
      <c r="D7" s="45"/>
      <c r="E7" s="41"/>
      <c r="F7" s="41"/>
      <c r="G7" s="41"/>
      <c r="H7" s="41"/>
      <c r="I7" s="194"/>
      <c r="J7" s="195"/>
      <c r="K7" s="195"/>
      <c r="L7" s="195"/>
      <c r="M7" s="195"/>
      <c r="N7" s="471"/>
    </row>
    <row r="8" spans="2:14" ht="15" customHeight="1" x14ac:dyDescent="0.25">
      <c r="B8" s="55" t="s">
        <v>114</v>
      </c>
      <c r="C8" s="19">
        <v>11856</v>
      </c>
      <c r="D8" s="5">
        <v>9208</v>
      </c>
      <c r="E8" s="5">
        <v>8395</v>
      </c>
      <c r="F8" s="5">
        <v>6699</v>
      </c>
      <c r="G8" s="5">
        <v>6761</v>
      </c>
      <c r="H8" s="41"/>
      <c r="I8" s="294">
        <v>11238</v>
      </c>
      <c r="J8" s="192">
        <v>9382</v>
      </c>
      <c r="K8" s="192">
        <v>7596</v>
      </c>
      <c r="L8" s="192">
        <v>6437</v>
      </c>
      <c r="M8" s="192">
        <v>7285</v>
      </c>
      <c r="N8" s="471"/>
    </row>
    <row r="9" spans="2:14" ht="15" customHeight="1" x14ac:dyDescent="0.25">
      <c r="B9" s="55" t="s">
        <v>210</v>
      </c>
      <c r="C9" s="19">
        <v>3272</v>
      </c>
      <c r="D9" s="5">
        <v>2189</v>
      </c>
      <c r="E9" s="5">
        <v>1882</v>
      </c>
      <c r="F9" s="5">
        <v>1659</v>
      </c>
      <c r="G9" s="5">
        <v>1579</v>
      </c>
      <c r="H9" s="41"/>
      <c r="I9" s="294">
        <v>2706</v>
      </c>
      <c r="J9" s="196">
        <v>2047</v>
      </c>
      <c r="K9" s="192">
        <v>1755</v>
      </c>
      <c r="L9" s="192">
        <v>1688</v>
      </c>
      <c r="M9" s="192">
        <v>1607</v>
      </c>
      <c r="N9" s="471"/>
    </row>
    <row r="10" spans="2:14" ht="15" customHeight="1" x14ac:dyDescent="0.25">
      <c r="B10" s="55" t="s">
        <v>211</v>
      </c>
      <c r="C10" s="130">
        <v>3.62</v>
      </c>
      <c r="D10" s="127">
        <v>4.2064869803563267</v>
      </c>
      <c r="E10" s="127">
        <v>4.4606801275239105</v>
      </c>
      <c r="F10" s="127">
        <v>4.037974683544304</v>
      </c>
      <c r="G10" s="127">
        <v>4.28</v>
      </c>
      <c r="H10" s="41"/>
      <c r="I10" s="295">
        <v>4.1529933481152996</v>
      </c>
      <c r="J10" s="184">
        <v>4.5832926233512454</v>
      </c>
      <c r="K10" s="184">
        <v>4.33</v>
      </c>
      <c r="L10" s="184">
        <v>3.8133886255924172</v>
      </c>
      <c r="M10" s="184">
        <v>4.53</v>
      </c>
      <c r="N10" s="230"/>
    </row>
    <row r="11" spans="2:14" x14ac:dyDescent="0.25">
      <c r="B11" s="55"/>
      <c r="C11" s="107"/>
      <c r="D11" s="41"/>
      <c r="E11" s="40"/>
      <c r="F11" s="40"/>
      <c r="G11" s="40"/>
      <c r="H11" s="41"/>
      <c r="I11" s="185"/>
      <c r="J11" s="186"/>
      <c r="K11" s="186"/>
      <c r="L11" s="186"/>
      <c r="M11" s="186"/>
      <c r="N11" s="230"/>
    </row>
    <row r="12" spans="2:14" x14ac:dyDescent="0.25">
      <c r="B12" s="54" t="s">
        <v>127</v>
      </c>
      <c r="C12" s="107"/>
      <c r="D12" s="41"/>
      <c r="E12" s="41"/>
      <c r="F12" s="41"/>
      <c r="G12" s="41"/>
      <c r="H12" s="41"/>
      <c r="I12" s="185"/>
      <c r="J12" s="192"/>
      <c r="K12" s="192"/>
      <c r="L12" s="192"/>
      <c r="M12" s="192"/>
      <c r="N12" s="230"/>
    </row>
    <row r="13" spans="2:14" ht="15" customHeight="1" x14ac:dyDescent="0.25">
      <c r="B13" s="55" t="s">
        <v>114</v>
      </c>
      <c r="C13" s="40">
        <v>9280</v>
      </c>
      <c r="D13" s="40">
        <v>6772</v>
      </c>
      <c r="E13" s="40">
        <v>7883</v>
      </c>
      <c r="F13" s="40">
        <v>6237</v>
      </c>
      <c r="G13" s="40">
        <v>6388</v>
      </c>
      <c r="H13" s="41"/>
      <c r="I13" s="296">
        <v>8625</v>
      </c>
      <c r="J13" s="196">
        <v>8007</v>
      </c>
      <c r="K13" s="196">
        <v>7353</v>
      </c>
      <c r="L13" s="196">
        <v>6852</v>
      </c>
      <c r="M13" s="196">
        <v>6531</v>
      </c>
      <c r="N13" s="471"/>
    </row>
    <row r="14" spans="2:14" ht="15" customHeight="1" x14ac:dyDescent="0.25">
      <c r="B14" s="55" t="s">
        <v>210</v>
      </c>
      <c r="C14" s="40">
        <v>2443</v>
      </c>
      <c r="D14" s="40">
        <v>1855</v>
      </c>
      <c r="E14" s="40">
        <v>2511</v>
      </c>
      <c r="F14" s="40">
        <v>2072</v>
      </c>
      <c r="G14" s="40">
        <v>1794</v>
      </c>
      <c r="H14" s="41"/>
      <c r="I14" s="296">
        <v>2163</v>
      </c>
      <c r="J14" s="192">
        <v>1706</v>
      </c>
      <c r="K14" s="192">
        <v>2283</v>
      </c>
      <c r="L14" s="192">
        <v>1940</v>
      </c>
      <c r="M14" s="192">
        <v>1743</v>
      </c>
      <c r="N14" s="471"/>
    </row>
    <row r="15" spans="2:14" ht="15" customHeight="1" thickBot="1" x14ac:dyDescent="0.3">
      <c r="B15" s="59" t="s">
        <v>211</v>
      </c>
      <c r="C15" s="145">
        <v>3.8</v>
      </c>
      <c r="D15" s="145">
        <v>3.65</v>
      </c>
      <c r="E15" s="145">
        <v>3.14</v>
      </c>
      <c r="F15" s="145">
        <v>3.01</v>
      </c>
      <c r="G15" s="145">
        <v>3.56</v>
      </c>
      <c r="H15" s="106"/>
      <c r="I15" s="297">
        <v>3.99</v>
      </c>
      <c r="J15" s="197">
        <v>4.6900000000000004</v>
      </c>
      <c r="K15" s="197">
        <v>3.22</v>
      </c>
      <c r="L15" s="197">
        <v>3.53</v>
      </c>
      <c r="M15" s="197">
        <v>3.75</v>
      </c>
      <c r="N15" s="259"/>
    </row>
    <row r="16" spans="2:14" ht="16.2" customHeight="1" x14ac:dyDescent="0.25">
      <c r="B16" s="409"/>
      <c r="C16" s="41"/>
      <c r="D16" s="40"/>
      <c r="E16" s="40"/>
      <c r="F16" s="40"/>
      <c r="G16" s="40"/>
      <c r="H16" s="40"/>
      <c r="I16" s="40"/>
      <c r="J16" s="40"/>
      <c r="K16" s="40"/>
      <c r="L16" s="442"/>
      <c r="M16" s="442"/>
      <c r="N16" s="442"/>
    </row>
    <row r="17" spans="2:14" ht="16.2" customHeight="1" x14ac:dyDescent="0.25">
      <c r="B17" s="413"/>
      <c r="C17" s="41"/>
      <c r="D17" s="40"/>
      <c r="E17" s="40"/>
      <c r="F17" s="40"/>
      <c r="G17" s="40"/>
      <c r="H17" s="40"/>
      <c r="I17" s="40"/>
      <c r="J17" s="40"/>
      <c r="K17" s="40"/>
      <c r="L17" s="442"/>
      <c r="M17" s="442"/>
      <c r="N17" s="442"/>
    </row>
  </sheetData>
  <pageMargins left="0.7" right="0.7" top="1" bottom="0.5" header="0.3" footer="0.3"/>
  <pageSetup paperSize="9" scale="71" orientation="landscape" r:id="rId1"/>
  <headerFooter>
    <oddHeader>&amp;L&amp;14AIA Group Limited (1299.HK)&amp;R&amp;G</oddHeader>
  </headerFooter>
  <rowBreaks count="1" manualBreakCount="1">
    <brk id="2" max="14" man="1"/>
  </rowBreaks>
  <customProperties>
    <customPr name="EpmWorksheetKeyString_GU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2:Q55"/>
  <sheetViews>
    <sheetView view="pageBreakPreview" zoomScale="80" zoomScaleNormal="85" zoomScaleSheetLayoutView="80" workbookViewId="0">
      <selection activeCell="J16" sqref="J16"/>
    </sheetView>
  </sheetViews>
  <sheetFormatPr defaultColWidth="8.6640625" defaultRowHeight="13.2" x14ac:dyDescent="0.25"/>
  <cols>
    <col min="1" max="1" width="1.6640625" style="190" customWidth="1"/>
    <col min="2" max="2" width="37.44140625" style="190" customWidth="1"/>
    <col min="3" max="7" width="15.6640625" style="190" customWidth="1"/>
    <col min="8" max="8" width="2.44140625" style="191" customWidth="1"/>
    <col min="9" max="13" width="15" style="190" customWidth="1"/>
    <col min="14" max="14" width="2" style="190" customWidth="1"/>
    <col min="15" max="15" width="2.44140625" style="190" customWidth="1"/>
    <col min="16" max="17" width="17.33203125" style="190" customWidth="1"/>
    <col min="18" max="16384" width="8.6640625" style="190"/>
  </cols>
  <sheetData>
    <row r="2" spans="1:17" ht="38.700000000000003" customHeight="1" x14ac:dyDescent="0.25">
      <c r="B2" s="44" t="s">
        <v>157</v>
      </c>
      <c r="C2" s="44"/>
      <c r="D2" s="44"/>
      <c r="E2" s="44"/>
      <c r="F2" s="44"/>
      <c r="G2" s="44"/>
      <c r="H2" s="44"/>
      <c r="I2" s="44"/>
      <c r="J2" s="44"/>
      <c r="K2" s="44"/>
      <c r="L2" s="44"/>
      <c r="M2" s="44"/>
      <c r="N2" s="44"/>
    </row>
    <row r="3" spans="1:17" x14ac:dyDescent="0.25">
      <c r="B3" s="1"/>
    </row>
    <row r="4" spans="1:17" ht="17.399999999999999" x14ac:dyDescent="0.3">
      <c r="B4" s="347" t="s">
        <v>421</v>
      </c>
    </row>
    <row r="5" spans="1:17" ht="13.8" thickBot="1" x14ac:dyDescent="0.3">
      <c r="B5" s="1"/>
    </row>
    <row r="6" spans="1:17" s="447" customFormat="1" ht="46.5" customHeight="1" thickBot="1" x14ac:dyDescent="0.35">
      <c r="B6" s="384" t="s">
        <v>0</v>
      </c>
      <c r="C6" s="386" t="s">
        <v>314</v>
      </c>
      <c r="D6" s="387" t="s">
        <v>1</v>
      </c>
      <c r="E6" s="387" t="s">
        <v>212</v>
      </c>
      <c r="F6" s="387" t="s">
        <v>30</v>
      </c>
      <c r="G6" s="387" t="s">
        <v>31</v>
      </c>
      <c r="H6" s="387"/>
      <c r="I6" s="386" t="s">
        <v>171</v>
      </c>
      <c r="J6" s="387" t="s">
        <v>68</v>
      </c>
      <c r="K6" s="387" t="s">
        <v>214</v>
      </c>
      <c r="L6" s="387" t="s">
        <v>69</v>
      </c>
      <c r="M6" s="387" t="s">
        <v>70</v>
      </c>
      <c r="N6" s="388"/>
      <c r="P6" s="307"/>
      <c r="Q6" s="435"/>
    </row>
    <row r="7" spans="1:17" x14ac:dyDescent="0.25">
      <c r="B7" s="51" t="s">
        <v>34</v>
      </c>
      <c r="C7" s="174">
        <v>13107</v>
      </c>
      <c r="D7" s="9">
        <v>11444</v>
      </c>
      <c r="E7" s="9">
        <v>9535</v>
      </c>
      <c r="F7" s="9">
        <v>6873</v>
      </c>
      <c r="G7" s="9">
        <v>5115</v>
      </c>
      <c r="H7" s="186"/>
      <c r="I7" s="294">
        <v>6104</v>
      </c>
      <c r="J7" s="192">
        <v>5075</v>
      </c>
      <c r="K7" s="192">
        <v>4275</v>
      </c>
      <c r="L7" s="192">
        <v>2991</v>
      </c>
      <c r="M7" s="192">
        <v>2271</v>
      </c>
      <c r="N7" s="472"/>
    </row>
    <row r="8" spans="1:17" x14ac:dyDescent="0.25">
      <c r="B8" s="51" t="s">
        <v>35</v>
      </c>
      <c r="C8" s="19">
        <v>4352</v>
      </c>
      <c r="D8" s="5">
        <v>3895</v>
      </c>
      <c r="E8" s="5">
        <v>3559</v>
      </c>
      <c r="F8" s="5">
        <v>3327</v>
      </c>
      <c r="G8" s="5">
        <v>3324</v>
      </c>
      <c r="H8" s="184"/>
      <c r="I8" s="294">
        <v>1929</v>
      </c>
      <c r="J8" s="192">
        <v>1803</v>
      </c>
      <c r="K8" s="192">
        <v>1571</v>
      </c>
      <c r="L8" s="192">
        <v>1566</v>
      </c>
      <c r="M8" s="192">
        <v>1632</v>
      </c>
      <c r="N8" s="472"/>
    </row>
    <row r="9" spans="1:17" x14ac:dyDescent="0.25">
      <c r="B9" s="51" t="s">
        <v>36</v>
      </c>
      <c r="C9" s="19">
        <v>2916</v>
      </c>
      <c r="D9" s="5">
        <v>2738</v>
      </c>
      <c r="E9" s="5">
        <v>2435</v>
      </c>
      <c r="F9" s="5">
        <v>2276</v>
      </c>
      <c r="G9" s="5">
        <v>2283</v>
      </c>
      <c r="H9" s="184"/>
      <c r="I9" s="294">
        <v>1456</v>
      </c>
      <c r="J9" s="192">
        <v>1392</v>
      </c>
      <c r="K9" s="192">
        <v>1172</v>
      </c>
      <c r="L9" s="192">
        <v>1114</v>
      </c>
      <c r="M9" s="192">
        <v>1141</v>
      </c>
      <c r="N9" s="472"/>
    </row>
    <row r="10" spans="1:17" x14ac:dyDescent="0.25">
      <c r="B10" s="51" t="s">
        <v>37</v>
      </c>
      <c r="C10" s="19">
        <v>2142</v>
      </c>
      <c r="D10" s="5">
        <v>2083</v>
      </c>
      <c r="E10" s="5">
        <v>1848</v>
      </c>
      <c r="F10" s="5">
        <v>1795</v>
      </c>
      <c r="G10" s="5">
        <v>1825</v>
      </c>
      <c r="H10" s="186"/>
      <c r="I10" s="294">
        <v>1063</v>
      </c>
      <c r="J10" s="192">
        <v>1047</v>
      </c>
      <c r="K10" s="192">
        <v>882</v>
      </c>
      <c r="L10" s="192">
        <v>870</v>
      </c>
      <c r="M10" s="192">
        <v>960</v>
      </c>
      <c r="N10" s="472"/>
    </row>
    <row r="11" spans="1:17" x14ac:dyDescent="0.25">
      <c r="B11" s="51" t="s">
        <v>411</v>
      </c>
      <c r="C11" s="19">
        <v>4804</v>
      </c>
      <c r="D11" s="5">
        <v>4006</v>
      </c>
      <c r="E11" s="5">
        <v>3118</v>
      </c>
      <c r="F11" s="5">
        <v>2384</v>
      </c>
      <c r="G11" s="5">
        <v>2028</v>
      </c>
      <c r="H11" s="186"/>
      <c r="I11" s="294">
        <v>2561</v>
      </c>
      <c r="J11" s="192">
        <v>2076</v>
      </c>
      <c r="K11" s="192">
        <v>1467</v>
      </c>
      <c r="L11" s="192">
        <v>1187</v>
      </c>
      <c r="M11" s="192">
        <v>991</v>
      </c>
      <c r="N11" s="472"/>
    </row>
    <row r="12" spans="1:17" x14ac:dyDescent="0.25">
      <c r="B12" s="51" t="s">
        <v>38</v>
      </c>
      <c r="C12" s="19">
        <v>6681</v>
      </c>
      <c r="D12" s="5">
        <v>6377</v>
      </c>
      <c r="E12" s="5">
        <v>5898</v>
      </c>
      <c r="F12" s="5">
        <v>5478</v>
      </c>
      <c r="G12" s="5">
        <v>5301</v>
      </c>
      <c r="H12" s="186"/>
      <c r="I12" s="294">
        <v>3292</v>
      </c>
      <c r="J12" s="192">
        <v>3036</v>
      </c>
      <c r="K12" s="192">
        <v>2807</v>
      </c>
      <c r="L12" s="192">
        <v>2604</v>
      </c>
      <c r="M12" s="192">
        <v>2638</v>
      </c>
      <c r="N12" s="472"/>
    </row>
    <row r="13" spans="1:17" ht="6.6" customHeight="1" x14ac:dyDescent="0.25">
      <c r="B13" s="51"/>
      <c r="C13" s="19"/>
      <c r="D13" s="5"/>
      <c r="E13" s="5"/>
      <c r="F13" s="5"/>
      <c r="G13" s="5"/>
      <c r="H13" s="186"/>
      <c r="I13" s="298"/>
      <c r="J13" s="192"/>
      <c r="K13" s="192"/>
      <c r="L13" s="192"/>
      <c r="M13" s="192"/>
      <c r="N13" s="472"/>
    </row>
    <row r="14" spans="1:17" ht="13.8" thickBot="1" x14ac:dyDescent="0.3">
      <c r="A14" s="191"/>
      <c r="B14" s="424" t="s">
        <v>40</v>
      </c>
      <c r="C14" s="193">
        <v>34002</v>
      </c>
      <c r="D14" s="147">
        <v>30543</v>
      </c>
      <c r="E14" s="147">
        <v>26393</v>
      </c>
      <c r="F14" s="147">
        <v>22133</v>
      </c>
      <c r="G14" s="147">
        <v>19876</v>
      </c>
      <c r="H14" s="147"/>
      <c r="I14" s="146">
        <v>16405</v>
      </c>
      <c r="J14" s="147">
        <v>14429</v>
      </c>
      <c r="K14" s="147">
        <v>12174</v>
      </c>
      <c r="L14" s="147">
        <v>10332</v>
      </c>
      <c r="M14" s="147">
        <v>9633</v>
      </c>
      <c r="N14" s="473"/>
    </row>
    <row r="15" spans="1:17" x14ac:dyDescent="0.25">
      <c r="B15" s="1"/>
      <c r="D15" s="191"/>
      <c r="E15" s="191"/>
      <c r="F15" s="191"/>
      <c r="G15" s="191"/>
    </row>
    <row r="16" spans="1:17" x14ac:dyDescent="0.25">
      <c r="D16" s="191"/>
      <c r="E16" s="191"/>
      <c r="F16" s="191"/>
      <c r="G16" s="191"/>
    </row>
    <row r="17" spans="1:14" ht="17.399999999999999" x14ac:dyDescent="0.3">
      <c r="B17" s="347" t="s">
        <v>422</v>
      </c>
      <c r="D17" s="191"/>
      <c r="E17" s="191"/>
      <c r="F17" s="191"/>
      <c r="G17" s="191"/>
    </row>
    <row r="18" spans="1:14" ht="9" customHeight="1" thickBot="1" x14ac:dyDescent="0.3">
      <c r="B18" s="1"/>
      <c r="D18" s="191"/>
      <c r="E18" s="191"/>
      <c r="F18" s="191"/>
      <c r="G18" s="191"/>
    </row>
    <row r="19" spans="1:14" s="447" customFormat="1" ht="46.5" customHeight="1" thickBot="1" x14ac:dyDescent="0.35">
      <c r="B19" s="384" t="s">
        <v>0</v>
      </c>
      <c r="C19" s="386" t="s">
        <v>314</v>
      </c>
      <c r="D19" s="387" t="s">
        <v>1</v>
      </c>
      <c r="E19" s="387" t="s">
        <v>212</v>
      </c>
      <c r="F19" s="387" t="s">
        <v>30</v>
      </c>
      <c r="G19" s="387" t="s">
        <v>31</v>
      </c>
      <c r="H19" s="387"/>
      <c r="I19" s="386" t="s">
        <v>171</v>
      </c>
      <c r="J19" s="387" t="s">
        <v>68</v>
      </c>
      <c r="K19" s="387" t="s">
        <v>214</v>
      </c>
      <c r="L19" s="387" t="s">
        <v>69</v>
      </c>
      <c r="M19" s="387" t="s">
        <v>70</v>
      </c>
      <c r="N19" s="388"/>
    </row>
    <row r="20" spans="1:14" x14ac:dyDescent="0.25">
      <c r="B20" s="51" t="s">
        <v>34</v>
      </c>
      <c r="C20" s="174">
        <v>2134</v>
      </c>
      <c r="D20" s="9">
        <v>2386</v>
      </c>
      <c r="E20" s="9">
        <v>2231</v>
      </c>
      <c r="F20" s="9">
        <v>2065</v>
      </c>
      <c r="G20" s="9">
        <v>1070</v>
      </c>
      <c r="H20" s="186"/>
      <c r="I20" s="294">
        <v>1237</v>
      </c>
      <c r="J20" s="192">
        <v>1096</v>
      </c>
      <c r="K20" s="192">
        <v>1345</v>
      </c>
      <c r="L20" s="192">
        <v>885</v>
      </c>
      <c r="M20" s="192">
        <v>436</v>
      </c>
      <c r="N20" s="471"/>
    </row>
    <row r="21" spans="1:14" x14ac:dyDescent="0.25">
      <c r="B21" s="51" t="s">
        <v>35</v>
      </c>
      <c r="C21" s="19">
        <v>694</v>
      </c>
      <c r="D21" s="5">
        <v>554</v>
      </c>
      <c r="E21" s="5">
        <v>477</v>
      </c>
      <c r="F21" s="5">
        <v>439</v>
      </c>
      <c r="G21" s="5">
        <v>476</v>
      </c>
      <c r="H21" s="184"/>
      <c r="I21" s="294">
        <v>300</v>
      </c>
      <c r="J21" s="192">
        <v>259</v>
      </c>
      <c r="K21" s="192">
        <v>216</v>
      </c>
      <c r="L21" s="192">
        <v>202</v>
      </c>
      <c r="M21" s="192">
        <v>233</v>
      </c>
      <c r="N21" s="471"/>
    </row>
    <row r="22" spans="1:14" x14ac:dyDescent="0.25">
      <c r="B22" s="51" t="s">
        <v>36</v>
      </c>
      <c r="C22" s="19">
        <v>367</v>
      </c>
      <c r="D22" s="5">
        <v>337</v>
      </c>
      <c r="E22" s="5">
        <v>272</v>
      </c>
      <c r="F22" s="5">
        <v>261</v>
      </c>
      <c r="G22" s="5">
        <v>261</v>
      </c>
      <c r="H22" s="184"/>
      <c r="I22" s="294">
        <v>181</v>
      </c>
      <c r="J22" s="192">
        <v>173</v>
      </c>
      <c r="K22" s="192">
        <v>131</v>
      </c>
      <c r="L22" s="192">
        <v>125</v>
      </c>
      <c r="M22" s="192">
        <v>128</v>
      </c>
      <c r="N22" s="471"/>
    </row>
    <row r="23" spans="1:14" x14ac:dyDescent="0.25">
      <c r="B23" s="51" t="s">
        <v>37</v>
      </c>
      <c r="C23" s="19">
        <v>325</v>
      </c>
      <c r="D23" s="5">
        <v>307</v>
      </c>
      <c r="E23" s="5">
        <v>285</v>
      </c>
      <c r="F23" s="5">
        <v>276</v>
      </c>
      <c r="G23" s="5">
        <v>260</v>
      </c>
      <c r="H23" s="186"/>
      <c r="I23" s="294">
        <v>163</v>
      </c>
      <c r="J23" s="192">
        <v>153</v>
      </c>
      <c r="K23" s="192">
        <v>136</v>
      </c>
      <c r="L23" s="192">
        <v>139</v>
      </c>
      <c r="M23" s="192">
        <v>132</v>
      </c>
      <c r="N23" s="471"/>
    </row>
    <row r="24" spans="1:14" x14ac:dyDescent="0.25">
      <c r="B24" s="51" t="s">
        <v>411</v>
      </c>
      <c r="C24" s="19">
        <v>1204</v>
      </c>
      <c r="D24" s="5">
        <v>1050</v>
      </c>
      <c r="E24" s="5">
        <v>838</v>
      </c>
      <c r="F24" s="5">
        <v>585</v>
      </c>
      <c r="G24" s="5">
        <v>410</v>
      </c>
      <c r="H24" s="186"/>
      <c r="I24" s="294">
        <v>734</v>
      </c>
      <c r="J24" s="192">
        <v>601</v>
      </c>
      <c r="K24" s="192">
        <v>415</v>
      </c>
      <c r="L24" s="192">
        <v>301</v>
      </c>
      <c r="M24" s="192">
        <v>209</v>
      </c>
      <c r="N24" s="471"/>
    </row>
    <row r="25" spans="1:14" x14ac:dyDescent="0.25">
      <c r="B25" s="51" t="s">
        <v>38</v>
      </c>
      <c r="C25" s="19">
        <v>935</v>
      </c>
      <c r="D25" s="5">
        <v>1067</v>
      </c>
      <c r="E25" s="5">
        <v>925</v>
      </c>
      <c r="F25" s="5">
        <v>872</v>
      </c>
      <c r="G25" s="5">
        <v>916</v>
      </c>
      <c r="H25" s="186"/>
      <c r="I25" s="294">
        <v>480</v>
      </c>
      <c r="J25" s="192">
        <v>489</v>
      </c>
      <c r="K25" s="192">
        <v>422</v>
      </c>
      <c r="L25" s="192">
        <v>441</v>
      </c>
      <c r="M25" s="192">
        <v>456</v>
      </c>
      <c r="N25" s="471"/>
    </row>
    <row r="26" spans="1:14" ht="6.6" customHeight="1" x14ac:dyDescent="0.25">
      <c r="B26" s="51"/>
      <c r="C26" s="19"/>
      <c r="D26" s="5"/>
      <c r="E26" s="5"/>
      <c r="F26" s="5"/>
      <c r="G26" s="5"/>
      <c r="H26" s="186"/>
      <c r="I26" s="294"/>
      <c r="J26" s="192"/>
      <c r="K26" s="192"/>
      <c r="L26" s="192"/>
      <c r="M26" s="192"/>
      <c r="N26" s="471"/>
    </row>
    <row r="27" spans="1:14" ht="13.8" thickBot="1" x14ac:dyDescent="0.3">
      <c r="A27" s="191"/>
      <c r="B27" s="424" t="s">
        <v>40</v>
      </c>
      <c r="C27" s="193">
        <v>5659</v>
      </c>
      <c r="D27" s="147">
        <v>5701</v>
      </c>
      <c r="E27" s="147">
        <v>5028</v>
      </c>
      <c r="F27" s="147">
        <v>4498</v>
      </c>
      <c r="G27" s="147">
        <v>3393</v>
      </c>
      <c r="H27" s="147"/>
      <c r="I27" s="146">
        <v>3095</v>
      </c>
      <c r="J27" s="147">
        <v>2771</v>
      </c>
      <c r="K27" s="147">
        <v>2665</v>
      </c>
      <c r="L27" s="147">
        <v>2093</v>
      </c>
      <c r="M27" s="147">
        <v>1594</v>
      </c>
      <c r="N27" s="204"/>
    </row>
    <row r="28" spans="1:14" x14ac:dyDescent="0.25">
      <c r="B28" s="1"/>
      <c r="D28" s="191"/>
      <c r="E28" s="191"/>
      <c r="F28" s="191"/>
      <c r="G28" s="191"/>
    </row>
    <row r="29" spans="1:14" x14ac:dyDescent="0.25">
      <c r="B29" s="1"/>
      <c r="D29" s="191"/>
      <c r="E29" s="191"/>
      <c r="F29" s="191"/>
      <c r="G29" s="191"/>
    </row>
    <row r="30" spans="1:14" ht="17.399999999999999" x14ac:dyDescent="0.3">
      <c r="B30" s="347" t="s">
        <v>423</v>
      </c>
      <c r="D30" s="191"/>
      <c r="E30" s="191"/>
      <c r="F30" s="191"/>
      <c r="G30" s="191"/>
    </row>
    <row r="31" spans="1:14" ht="10.199999999999999" customHeight="1" thickBot="1" x14ac:dyDescent="0.3">
      <c r="B31" s="1"/>
      <c r="D31" s="191"/>
      <c r="E31" s="191"/>
      <c r="F31" s="191"/>
      <c r="G31" s="191"/>
    </row>
    <row r="32" spans="1:14" s="447" customFormat="1" ht="46.5" customHeight="1" thickBot="1" x14ac:dyDescent="0.35">
      <c r="B32" s="384" t="s">
        <v>0</v>
      </c>
      <c r="C32" s="386" t="s">
        <v>314</v>
      </c>
      <c r="D32" s="387" t="s">
        <v>1</v>
      </c>
      <c r="E32" s="387" t="s">
        <v>212</v>
      </c>
      <c r="F32" s="387" t="s">
        <v>30</v>
      </c>
      <c r="G32" s="387" t="s">
        <v>31</v>
      </c>
      <c r="H32" s="387"/>
      <c r="I32" s="386" t="s">
        <v>171</v>
      </c>
      <c r="J32" s="387" t="s">
        <v>68</v>
      </c>
      <c r="K32" s="387" t="s">
        <v>214</v>
      </c>
      <c r="L32" s="387" t="s">
        <v>69</v>
      </c>
      <c r="M32" s="387" t="s">
        <v>70</v>
      </c>
      <c r="N32" s="388"/>
    </row>
    <row r="33" spans="1:14" x14ac:dyDescent="0.25">
      <c r="B33" s="51" t="s">
        <v>34</v>
      </c>
      <c r="C33" s="174">
        <v>2089</v>
      </c>
      <c r="D33" s="9">
        <v>2556</v>
      </c>
      <c r="E33" s="9">
        <v>2405</v>
      </c>
      <c r="F33" s="9">
        <v>1761</v>
      </c>
      <c r="G33" s="9">
        <v>1480</v>
      </c>
      <c r="H33" s="186"/>
      <c r="I33" s="294">
        <v>1074</v>
      </c>
      <c r="J33" s="192">
        <v>1340</v>
      </c>
      <c r="K33" s="192">
        <v>912</v>
      </c>
      <c r="L33" s="192">
        <v>834</v>
      </c>
      <c r="M33" s="192">
        <v>788</v>
      </c>
      <c r="N33" s="230"/>
    </row>
    <row r="34" spans="1:14" x14ac:dyDescent="0.25">
      <c r="B34" s="51" t="s">
        <v>35</v>
      </c>
      <c r="C34" s="19">
        <v>222</v>
      </c>
      <c r="D34" s="5">
        <v>269</v>
      </c>
      <c r="E34" s="5">
        <v>194</v>
      </c>
      <c r="F34" s="5">
        <v>163</v>
      </c>
      <c r="G34" s="5">
        <v>194</v>
      </c>
      <c r="H34" s="184"/>
      <c r="I34" s="294">
        <v>112</v>
      </c>
      <c r="J34" s="192">
        <v>133</v>
      </c>
      <c r="K34" s="192">
        <v>90</v>
      </c>
      <c r="L34" s="192">
        <v>85</v>
      </c>
      <c r="M34" s="192">
        <v>104</v>
      </c>
      <c r="N34" s="230"/>
    </row>
    <row r="35" spans="1:14" x14ac:dyDescent="0.25">
      <c r="B35" s="51" t="s">
        <v>36</v>
      </c>
      <c r="C35" s="19">
        <v>1258</v>
      </c>
      <c r="D35" s="5">
        <v>1747</v>
      </c>
      <c r="E35" s="5">
        <v>1422</v>
      </c>
      <c r="F35" s="5">
        <v>1443</v>
      </c>
      <c r="G35" s="5">
        <v>1959</v>
      </c>
      <c r="H35" s="184"/>
      <c r="I35" s="294">
        <v>562</v>
      </c>
      <c r="J35" s="192">
        <v>960</v>
      </c>
      <c r="K35" s="192">
        <v>570</v>
      </c>
      <c r="L35" s="192">
        <v>780</v>
      </c>
      <c r="M35" s="192">
        <v>920</v>
      </c>
      <c r="N35" s="230"/>
    </row>
    <row r="36" spans="1:14" x14ac:dyDescent="0.25">
      <c r="B36" s="51" t="s">
        <v>37</v>
      </c>
      <c r="C36" s="19">
        <v>234</v>
      </c>
      <c r="D36" s="5">
        <v>195</v>
      </c>
      <c r="E36" s="5">
        <v>182</v>
      </c>
      <c r="F36" s="5">
        <v>167</v>
      </c>
      <c r="G36" s="5">
        <v>152</v>
      </c>
      <c r="H36" s="186"/>
      <c r="I36" s="294">
        <v>102</v>
      </c>
      <c r="J36" s="192">
        <v>100</v>
      </c>
      <c r="K36" s="192">
        <v>76</v>
      </c>
      <c r="L36" s="192">
        <v>73</v>
      </c>
      <c r="M36" s="192">
        <v>66</v>
      </c>
      <c r="N36" s="230"/>
    </row>
    <row r="37" spans="1:14" x14ac:dyDescent="0.25">
      <c r="B37" s="51" t="s">
        <v>411</v>
      </c>
      <c r="C37" s="19">
        <v>326</v>
      </c>
      <c r="D37" s="5">
        <v>142</v>
      </c>
      <c r="E37" s="5">
        <v>136</v>
      </c>
      <c r="F37" s="5">
        <v>194</v>
      </c>
      <c r="G37" s="5">
        <v>107</v>
      </c>
      <c r="H37" s="186"/>
      <c r="I37" s="294">
        <v>87</v>
      </c>
      <c r="J37" s="192">
        <v>78</v>
      </c>
      <c r="K37" s="192">
        <v>62</v>
      </c>
      <c r="L37" s="192">
        <v>90</v>
      </c>
      <c r="M37" s="192">
        <v>27</v>
      </c>
      <c r="N37" s="230"/>
    </row>
    <row r="38" spans="1:14" x14ac:dyDescent="0.25">
      <c r="B38" s="51" t="s">
        <v>38</v>
      </c>
      <c r="C38" s="19">
        <v>722</v>
      </c>
      <c r="D38" s="5">
        <v>687</v>
      </c>
      <c r="E38" s="5">
        <v>620</v>
      </c>
      <c r="F38" s="5">
        <v>619</v>
      </c>
      <c r="G38" s="5">
        <v>874</v>
      </c>
      <c r="H38" s="186"/>
      <c r="I38" s="294">
        <v>370</v>
      </c>
      <c r="J38" s="192">
        <v>354</v>
      </c>
      <c r="K38" s="192">
        <v>309</v>
      </c>
      <c r="L38" s="192">
        <v>266</v>
      </c>
      <c r="M38" s="192">
        <v>455</v>
      </c>
      <c r="N38" s="230"/>
    </row>
    <row r="39" spans="1:14" ht="6.6" customHeight="1" x14ac:dyDescent="0.25">
      <c r="B39" s="51"/>
      <c r="C39" s="19"/>
      <c r="D39" s="5"/>
      <c r="E39" s="5"/>
      <c r="F39" s="5"/>
      <c r="G39" s="5"/>
      <c r="H39" s="186"/>
      <c r="I39" s="294"/>
      <c r="J39" s="192"/>
      <c r="K39" s="192"/>
      <c r="L39" s="192"/>
      <c r="M39" s="192"/>
      <c r="N39" s="230"/>
    </row>
    <row r="40" spans="1:14" ht="13.8" thickBot="1" x14ac:dyDescent="0.3">
      <c r="A40" s="191"/>
      <c r="B40" s="424" t="s">
        <v>40</v>
      </c>
      <c r="C40" s="193">
        <v>4851</v>
      </c>
      <c r="D40" s="147">
        <v>5596</v>
      </c>
      <c r="E40" s="147">
        <v>4959</v>
      </c>
      <c r="F40" s="147">
        <v>4347</v>
      </c>
      <c r="G40" s="147">
        <v>4766</v>
      </c>
      <c r="H40" s="147"/>
      <c r="I40" s="146">
        <v>2307</v>
      </c>
      <c r="J40" s="147">
        <v>2965</v>
      </c>
      <c r="K40" s="147">
        <v>2019</v>
      </c>
      <c r="L40" s="147">
        <v>2128</v>
      </c>
      <c r="M40" s="147">
        <v>2360</v>
      </c>
      <c r="N40" s="204"/>
    </row>
    <row r="41" spans="1:14" x14ac:dyDescent="0.25">
      <c r="B41" s="1"/>
      <c r="D41" s="191"/>
      <c r="E41" s="191"/>
      <c r="F41" s="191"/>
      <c r="G41" s="191"/>
    </row>
    <row r="42" spans="1:14" x14ac:dyDescent="0.25">
      <c r="D42" s="191"/>
      <c r="E42" s="191"/>
      <c r="F42" s="191"/>
      <c r="G42" s="191"/>
    </row>
    <row r="43" spans="1:14" ht="17.399999999999999" x14ac:dyDescent="0.3">
      <c r="B43" s="347" t="s">
        <v>424</v>
      </c>
      <c r="D43" s="191"/>
      <c r="E43" s="191"/>
      <c r="F43" s="191"/>
      <c r="G43" s="191"/>
    </row>
    <row r="44" spans="1:14" ht="7.5" customHeight="1" thickBot="1" x14ac:dyDescent="0.3">
      <c r="B44" s="1"/>
      <c r="D44" s="191"/>
      <c r="E44" s="191"/>
      <c r="F44" s="191"/>
      <c r="G44" s="191"/>
    </row>
    <row r="45" spans="1:14" s="447" customFormat="1" ht="46.5" customHeight="1" thickBot="1" x14ac:dyDescent="0.35">
      <c r="B45" s="384" t="s">
        <v>0</v>
      </c>
      <c r="C45" s="386" t="s">
        <v>314</v>
      </c>
      <c r="D45" s="387" t="s">
        <v>1</v>
      </c>
      <c r="E45" s="387" t="s">
        <v>212</v>
      </c>
      <c r="F45" s="387" t="s">
        <v>30</v>
      </c>
      <c r="G45" s="387" t="s">
        <v>31</v>
      </c>
      <c r="H45" s="387"/>
      <c r="I45" s="386" t="s">
        <v>171</v>
      </c>
      <c r="J45" s="387" t="s">
        <v>68</v>
      </c>
      <c r="K45" s="387" t="s">
        <v>214</v>
      </c>
      <c r="L45" s="387" t="s">
        <v>69</v>
      </c>
      <c r="M45" s="387" t="s">
        <v>70</v>
      </c>
      <c r="N45" s="388"/>
    </row>
    <row r="46" spans="1:14" x14ac:dyDescent="0.25">
      <c r="B46" s="51" t="s">
        <v>34</v>
      </c>
      <c r="C46" s="174">
        <v>10764</v>
      </c>
      <c r="D46" s="9">
        <v>8802</v>
      </c>
      <c r="E46" s="9">
        <v>7063</v>
      </c>
      <c r="F46" s="9">
        <v>4632</v>
      </c>
      <c r="G46" s="9">
        <v>3897</v>
      </c>
      <c r="H46" s="186"/>
      <c r="I46" s="294">
        <v>4760</v>
      </c>
      <c r="J46" s="192">
        <v>3845</v>
      </c>
      <c r="K46" s="192">
        <v>2839</v>
      </c>
      <c r="L46" s="192">
        <v>2023</v>
      </c>
      <c r="M46" s="192">
        <v>1756</v>
      </c>
      <c r="N46" s="230"/>
    </row>
    <row r="47" spans="1:14" x14ac:dyDescent="0.25">
      <c r="B47" s="51" t="s">
        <v>35</v>
      </c>
      <c r="C47" s="19">
        <v>3636</v>
      </c>
      <c r="D47" s="5">
        <v>3314</v>
      </c>
      <c r="E47" s="5">
        <v>3063</v>
      </c>
      <c r="F47" s="5">
        <v>2872</v>
      </c>
      <c r="G47" s="5">
        <v>2828</v>
      </c>
      <c r="H47" s="184"/>
      <c r="I47" s="294">
        <v>1618</v>
      </c>
      <c r="J47" s="192">
        <v>1531</v>
      </c>
      <c r="K47" s="192">
        <v>1346</v>
      </c>
      <c r="L47" s="192">
        <v>1355</v>
      </c>
      <c r="M47" s="192">
        <v>1389</v>
      </c>
      <c r="N47" s="230"/>
    </row>
    <row r="48" spans="1:14" x14ac:dyDescent="0.25">
      <c r="B48" s="51" t="s">
        <v>36</v>
      </c>
      <c r="C48" s="19">
        <v>2423</v>
      </c>
      <c r="D48" s="5">
        <v>2226</v>
      </c>
      <c r="E48" s="5">
        <v>2021</v>
      </c>
      <c r="F48" s="5">
        <v>1871</v>
      </c>
      <c r="G48" s="5">
        <v>1826</v>
      </c>
      <c r="H48" s="184"/>
      <c r="I48" s="294">
        <v>1219</v>
      </c>
      <c r="J48" s="192">
        <v>1123</v>
      </c>
      <c r="K48" s="192">
        <v>984</v>
      </c>
      <c r="L48" s="192">
        <v>911</v>
      </c>
      <c r="M48" s="192">
        <v>921</v>
      </c>
      <c r="N48" s="230"/>
    </row>
    <row r="49" spans="1:14" x14ac:dyDescent="0.25">
      <c r="B49" s="51" t="s">
        <v>37</v>
      </c>
      <c r="C49" s="19">
        <v>1794</v>
      </c>
      <c r="D49" s="5">
        <v>1757</v>
      </c>
      <c r="E49" s="5">
        <v>1545</v>
      </c>
      <c r="F49" s="5">
        <v>1502</v>
      </c>
      <c r="G49" s="5">
        <v>1550</v>
      </c>
      <c r="H49" s="186"/>
      <c r="I49" s="294">
        <v>890</v>
      </c>
      <c r="J49" s="192">
        <v>884</v>
      </c>
      <c r="K49" s="192">
        <v>738</v>
      </c>
      <c r="L49" s="192">
        <v>724</v>
      </c>
      <c r="M49" s="192">
        <v>821</v>
      </c>
      <c r="N49" s="230"/>
    </row>
    <row r="50" spans="1:14" x14ac:dyDescent="0.25">
      <c r="B50" s="51" t="s">
        <v>411</v>
      </c>
      <c r="C50" s="19">
        <v>3567</v>
      </c>
      <c r="D50" s="5">
        <v>2942</v>
      </c>
      <c r="E50" s="5">
        <v>2266</v>
      </c>
      <c r="F50" s="5">
        <v>1779</v>
      </c>
      <c r="G50" s="5">
        <v>1607</v>
      </c>
      <c r="H50" s="186"/>
      <c r="I50" s="294">
        <v>1818</v>
      </c>
      <c r="J50" s="192">
        <v>1467</v>
      </c>
      <c r="K50" s="192">
        <v>1046</v>
      </c>
      <c r="L50" s="192">
        <v>877</v>
      </c>
      <c r="M50" s="192">
        <v>779</v>
      </c>
      <c r="N50" s="230"/>
    </row>
    <row r="51" spans="1:14" x14ac:dyDescent="0.25">
      <c r="B51" s="51" t="s">
        <v>38</v>
      </c>
      <c r="C51" s="19">
        <v>5674</v>
      </c>
      <c r="D51" s="5">
        <v>5241</v>
      </c>
      <c r="E51" s="5">
        <v>4911</v>
      </c>
      <c r="F51" s="5">
        <v>4544</v>
      </c>
      <c r="G51" s="5">
        <v>4298</v>
      </c>
      <c r="H51" s="186"/>
      <c r="I51" s="294">
        <v>2774</v>
      </c>
      <c r="J51" s="192">
        <v>2512</v>
      </c>
      <c r="K51" s="192">
        <v>2354</v>
      </c>
      <c r="L51" s="192">
        <v>2136</v>
      </c>
      <c r="M51" s="192">
        <v>2137</v>
      </c>
      <c r="N51" s="230"/>
    </row>
    <row r="52" spans="1:14" ht="6.6" customHeight="1" x14ac:dyDescent="0.25">
      <c r="B52" s="51"/>
      <c r="C52" s="19"/>
      <c r="D52" s="5"/>
      <c r="E52" s="5"/>
      <c r="F52" s="5"/>
      <c r="G52" s="5"/>
      <c r="H52" s="186"/>
      <c r="I52" s="294"/>
      <c r="J52" s="192"/>
      <c r="K52" s="192"/>
      <c r="L52" s="192"/>
      <c r="M52" s="192"/>
      <c r="N52" s="230"/>
    </row>
    <row r="53" spans="1:14" ht="13.8" thickBot="1" x14ac:dyDescent="0.3">
      <c r="A53" s="191"/>
      <c r="B53" s="424" t="s">
        <v>40</v>
      </c>
      <c r="C53" s="193">
        <v>27858</v>
      </c>
      <c r="D53" s="147">
        <v>24282</v>
      </c>
      <c r="E53" s="147">
        <v>20869</v>
      </c>
      <c r="F53" s="147">
        <v>17200</v>
      </c>
      <c r="G53" s="147">
        <v>16006</v>
      </c>
      <c r="H53" s="147"/>
      <c r="I53" s="146">
        <v>13079</v>
      </c>
      <c r="J53" s="147">
        <v>11362</v>
      </c>
      <c r="K53" s="147">
        <v>9307</v>
      </c>
      <c r="L53" s="147">
        <v>8026</v>
      </c>
      <c r="M53" s="147">
        <v>7803</v>
      </c>
      <c r="N53" s="204"/>
    </row>
    <row r="54" spans="1:14" x14ac:dyDescent="0.25">
      <c r="B54" s="1"/>
    </row>
    <row r="55" spans="1:14" x14ac:dyDescent="0.25">
      <c r="B55" s="413"/>
    </row>
  </sheetData>
  <pageMargins left="0.7" right="0.7" top="0.5" bottom="0.5" header="0.3" footer="0.3"/>
  <pageSetup paperSize="9" scale="60" orientation="landscape" r:id="rId1"/>
  <headerFooter>
    <oddHeader>&amp;L&amp;14AIA Group Limited (1299.HK)&amp;R&amp;G</oddHeader>
  </headerFooter>
  <customProperties>
    <customPr name="EpmWorksheetKeyString_GUID" r:id="rId2"/>
  </customProperties>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pageSetUpPr fitToPage="1"/>
  </sheetPr>
  <dimension ref="B2:O23"/>
  <sheetViews>
    <sheetView zoomScale="80" zoomScaleNormal="80" workbookViewId="0">
      <selection activeCell="B12" sqref="B12"/>
    </sheetView>
  </sheetViews>
  <sheetFormatPr defaultColWidth="8.6640625" defaultRowHeight="13.2" x14ac:dyDescent="0.25"/>
  <cols>
    <col min="1" max="1" width="1.6640625" style="190" customWidth="1"/>
    <col min="2" max="2" width="37.44140625" style="190" customWidth="1"/>
    <col min="3" max="7" width="15.6640625" style="190" customWidth="1"/>
    <col min="8" max="8" width="2.44140625" style="191" customWidth="1"/>
    <col min="9" max="13" width="15" style="190" customWidth="1"/>
    <col min="14" max="14" width="2" style="190" customWidth="1"/>
    <col min="15" max="15" width="2.44140625" style="190" customWidth="1"/>
    <col min="16" max="16384" width="8.6640625" style="190"/>
  </cols>
  <sheetData>
    <row r="2" spans="2:15" ht="38.700000000000003" customHeight="1" x14ac:dyDescent="0.25">
      <c r="B2" s="44" t="s">
        <v>158</v>
      </c>
      <c r="C2" s="44"/>
      <c r="D2" s="44"/>
      <c r="E2" s="44"/>
      <c r="F2" s="44"/>
      <c r="G2" s="44"/>
      <c r="H2" s="44"/>
      <c r="I2" s="44"/>
      <c r="J2" s="44"/>
      <c r="K2" s="44"/>
      <c r="L2" s="44"/>
      <c r="M2" s="44"/>
      <c r="N2" s="44"/>
      <c r="O2" s="474"/>
    </row>
    <row r="3" spans="2:15" x14ac:dyDescent="0.25">
      <c r="B3" s="1"/>
    </row>
    <row r="4" spans="2:15" x14ac:dyDescent="0.25">
      <c r="B4" s="190" t="s">
        <v>76</v>
      </c>
    </row>
    <row r="5" spans="2:15" ht="13.8" thickBot="1" x14ac:dyDescent="0.3"/>
    <row r="6" spans="2:15" s="447" customFormat="1" ht="46.5" customHeight="1" thickBot="1" x14ac:dyDescent="0.35">
      <c r="B6" s="443" t="s">
        <v>374</v>
      </c>
      <c r="C6" s="112" t="s">
        <v>314</v>
      </c>
      <c r="D6" s="336" t="s">
        <v>1</v>
      </c>
      <c r="E6" s="336" t="s">
        <v>212</v>
      </c>
      <c r="F6" s="336" t="s">
        <v>30</v>
      </c>
      <c r="G6" s="336" t="s">
        <v>31</v>
      </c>
      <c r="H6" s="336"/>
      <c r="I6" s="386" t="s">
        <v>171</v>
      </c>
      <c r="J6" s="387" t="s">
        <v>68</v>
      </c>
      <c r="K6" s="387" t="s">
        <v>214</v>
      </c>
      <c r="L6" s="387" t="s">
        <v>69</v>
      </c>
      <c r="M6" s="387" t="s">
        <v>70</v>
      </c>
      <c r="N6" s="390"/>
    </row>
    <row r="7" spans="2:15" x14ac:dyDescent="0.25">
      <c r="B7" s="122" t="s">
        <v>34</v>
      </c>
      <c r="C7" s="142">
        <v>7.8350256988842926</v>
      </c>
      <c r="D7" s="140">
        <v>7.8361498328623176</v>
      </c>
      <c r="E7" s="140">
        <v>7.79</v>
      </c>
      <c r="F7" s="140">
        <v>7.7611430611500465</v>
      </c>
      <c r="G7" s="140">
        <v>7.7526591620925984</v>
      </c>
      <c r="H7" s="182"/>
      <c r="I7" s="353">
        <v>7.84</v>
      </c>
      <c r="J7" s="182">
        <v>7.84</v>
      </c>
      <c r="K7" s="183">
        <v>7.77</v>
      </c>
      <c r="L7" s="183">
        <v>7.7650603345187985</v>
      </c>
      <c r="M7" s="183">
        <v>7.7526591620925984</v>
      </c>
      <c r="N7" s="268"/>
    </row>
    <row r="8" spans="2:15" x14ac:dyDescent="0.25">
      <c r="B8" s="51" t="s">
        <v>35</v>
      </c>
      <c r="C8" s="143">
        <v>31.029881776150432</v>
      </c>
      <c r="D8" s="129">
        <v>32.33</v>
      </c>
      <c r="E8" s="129">
        <v>33.9</v>
      </c>
      <c r="F8" s="129">
        <v>35.303254960107324</v>
      </c>
      <c r="G8" s="129">
        <v>33.958163542515621</v>
      </c>
      <c r="H8" s="184"/>
      <c r="I8" s="354">
        <v>31.61</v>
      </c>
      <c r="J8" s="186">
        <v>31.74</v>
      </c>
      <c r="K8" s="187">
        <v>34.71</v>
      </c>
      <c r="L8" s="187">
        <v>35.592255125284737</v>
      </c>
      <c r="M8" s="186">
        <v>32.81</v>
      </c>
      <c r="N8" s="230"/>
    </row>
    <row r="9" spans="2:15" x14ac:dyDescent="0.25">
      <c r="B9" s="51" t="s">
        <v>36</v>
      </c>
      <c r="C9" s="143">
        <v>1.3643514078060002</v>
      </c>
      <c r="D9" s="129">
        <v>1.35</v>
      </c>
      <c r="E9" s="129">
        <v>1.38</v>
      </c>
      <c r="F9" s="129">
        <v>1.3782248739268796</v>
      </c>
      <c r="G9" s="129">
        <v>1.3663143397422586</v>
      </c>
      <c r="H9" s="184"/>
      <c r="I9" s="354">
        <v>1.36</v>
      </c>
      <c r="J9" s="186">
        <v>1.33</v>
      </c>
      <c r="K9" s="187">
        <v>1.4</v>
      </c>
      <c r="L9" s="187">
        <v>1.3894852096246861</v>
      </c>
      <c r="M9" s="186">
        <v>1.34</v>
      </c>
      <c r="N9" s="230"/>
    </row>
    <row r="10" spans="2:15" x14ac:dyDescent="0.25">
      <c r="B10" s="51" t="s">
        <v>37</v>
      </c>
      <c r="C10" s="143">
        <v>4.1434632723415543</v>
      </c>
      <c r="D10" s="129">
        <v>4.03</v>
      </c>
      <c r="E10" s="129">
        <v>4.3</v>
      </c>
      <c r="F10" s="129">
        <v>4.1276943524885867</v>
      </c>
      <c r="G10" s="129">
        <v>3.8187615756210258</v>
      </c>
      <c r="H10" s="186"/>
      <c r="I10" s="354">
        <v>4.12</v>
      </c>
      <c r="J10" s="186">
        <v>3.94</v>
      </c>
      <c r="K10" s="187">
        <v>4.3899999999999997</v>
      </c>
      <c r="L10" s="187">
        <v>4.1332561792179883</v>
      </c>
      <c r="M10" s="187">
        <v>3.6</v>
      </c>
      <c r="N10" s="230"/>
    </row>
    <row r="11" spans="2:15" ht="13.8" thickBot="1" x14ac:dyDescent="0.3">
      <c r="B11" s="82" t="s">
        <v>411</v>
      </c>
      <c r="C11" s="144">
        <v>6.909322057319736</v>
      </c>
      <c r="D11" s="141">
        <v>6.61</v>
      </c>
      <c r="E11" s="141">
        <v>6.75</v>
      </c>
      <c r="F11" s="141">
        <v>6.6037548950333154</v>
      </c>
      <c r="G11" s="141">
        <v>6.2618191837092514</v>
      </c>
      <c r="H11" s="188"/>
      <c r="I11" s="355">
        <v>6.79</v>
      </c>
      <c r="J11" s="188">
        <v>6.37</v>
      </c>
      <c r="K11" s="189">
        <v>6.87</v>
      </c>
      <c r="L11" s="189">
        <v>6.5126214603902364</v>
      </c>
      <c r="M11" s="188">
        <v>6.22</v>
      </c>
      <c r="N11" s="231"/>
    </row>
    <row r="12" spans="2:15" x14ac:dyDescent="0.25">
      <c r="B12" s="1"/>
      <c r="D12" s="191"/>
      <c r="E12" s="191"/>
      <c r="F12" s="191"/>
      <c r="G12" s="191"/>
    </row>
    <row r="13" spans="2:15" x14ac:dyDescent="0.25">
      <c r="D13" s="191"/>
      <c r="E13" s="191"/>
      <c r="F13" s="191"/>
      <c r="G13" s="191"/>
    </row>
    <row r="14" spans="2:15" x14ac:dyDescent="0.25">
      <c r="B14" s="190" t="s">
        <v>425</v>
      </c>
      <c r="D14" s="191"/>
      <c r="E14" s="191"/>
      <c r="F14" s="191"/>
      <c r="G14" s="191"/>
    </row>
    <row r="15" spans="2:15" ht="13.8" thickBot="1" x14ac:dyDescent="0.3">
      <c r="B15" s="1"/>
      <c r="D15" s="191"/>
      <c r="E15" s="191"/>
      <c r="F15" s="191"/>
      <c r="G15" s="191"/>
    </row>
    <row r="16" spans="2:15" s="447" customFormat="1" ht="39" customHeight="1" thickBot="1" x14ac:dyDescent="0.35">
      <c r="B16" s="443" t="s">
        <v>374</v>
      </c>
      <c r="C16" s="112" t="s">
        <v>315</v>
      </c>
      <c r="D16" s="336" t="s">
        <v>21</v>
      </c>
      <c r="E16" s="336" t="s">
        <v>213</v>
      </c>
      <c r="F16" s="336" t="s">
        <v>32</v>
      </c>
      <c r="G16" s="336" t="s">
        <v>33</v>
      </c>
      <c r="H16" s="336"/>
      <c r="I16" s="112" t="s">
        <v>172</v>
      </c>
      <c r="J16" s="336" t="s">
        <v>73</v>
      </c>
      <c r="K16" s="336" t="s">
        <v>215</v>
      </c>
      <c r="L16" s="336" t="s">
        <v>74</v>
      </c>
      <c r="M16" s="336" t="s">
        <v>75</v>
      </c>
      <c r="N16" s="390"/>
    </row>
    <row r="17" spans="2:14" x14ac:dyDescent="0.25">
      <c r="B17" s="122" t="s">
        <v>34</v>
      </c>
      <c r="C17" s="142">
        <v>7.7872000000000003</v>
      </c>
      <c r="D17" s="140">
        <v>7.83155</v>
      </c>
      <c r="E17" s="140">
        <v>7.82</v>
      </c>
      <c r="F17" s="140">
        <v>7.7557</v>
      </c>
      <c r="G17" s="140">
        <v>7.7502000000000004</v>
      </c>
      <c r="H17" s="182"/>
      <c r="I17" s="353">
        <v>7.81</v>
      </c>
      <c r="J17" s="183">
        <v>7.8476499999999998</v>
      </c>
      <c r="K17" s="183">
        <v>7.81</v>
      </c>
      <c r="L17" s="183">
        <v>7.7683</v>
      </c>
      <c r="M17" s="183">
        <v>7.7526591620925984</v>
      </c>
      <c r="N17" s="268"/>
    </row>
    <row r="18" spans="2:14" x14ac:dyDescent="0.25">
      <c r="B18" s="51" t="s">
        <v>35</v>
      </c>
      <c r="C18" s="143">
        <v>29.835000000000001</v>
      </c>
      <c r="D18" s="129">
        <v>32.47</v>
      </c>
      <c r="E18" s="129">
        <v>32.61</v>
      </c>
      <c r="F18" s="129">
        <v>35.61</v>
      </c>
      <c r="G18" s="129">
        <v>35.840000000000003</v>
      </c>
      <c r="H18" s="184"/>
      <c r="I18" s="354">
        <v>30.71</v>
      </c>
      <c r="J18" s="187">
        <v>33.155000000000001</v>
      </c>
      <c r="K18" s="187">
        <v>33.979999999999997</v>
      </c>
      <c r="L18" s="187">
        <v>35.729999999999997</v>
      </c>
      <c r="M18" s="187">
        <v>33.700000000000003</v>
      </c>
      <c r="N18" s="230"/>
    </row>
    <row r="19" spans="2:14" x14ac:dyDescent="0.25">
      <c r="B19" s="51" t="s">
        <v>36</v>
      </c>
      <c r="C19" s="143">
        <v>1.34615</v>
      </c>
      <c r="D19" s="129">
        <v>1.3627499999999999</v>
      </c>
      <c r="E19" s="129">
        <v>1.34</v>
      </c>
      <c r="F19" s="129">
        <v>1.4256</v>
      </c>
      <c r="G19" s="129">
        <v>1.4111</v>
      </c>
      <c r="H19" s="184"/>
      <c r="I19" s="354">
        <v>1.35</v>
      </c>
      <c r="J19" s="187">
        <v>1.3636999999999999</v>
      </c>
      <c r="K19" s="187">
        <v>1.38</v>
      </c>
      <c r="L19" s="187">
        <v>1.381</v>
      </c>
      <c r="M19" s="186">
        <v>1.35</v>
      </c>
      <c r="N19" s="230"/>
    </row>
    <row r="20" spans="2:14" x14ac:dyDescent="0.25">
      <c r="B20" s="51" t="s">
        <v>37</v>
      </c>
      <c r="C20" s="143">
        <v>4.093</v>
      </c>
      <c r="D20" s="129">
        <v>4.1375000000000002</v>
      </c>
      <c r="E20" s="129">
        <v>4.05</v>
      </c>
      <c r="F20" s="129">
        <v>4.4660000000000002</v>
      </c>
      <c r="G20" s="129">
        <v>4.25</v>
      </c>
      <c r="H20" s="186"/>
      <c r="I20" s="354">
        <v>4.1399999999999997</v>
      </c>
      <c r="J20" s="187">
        <v>4.0380000000000003</v>
      </c>
      <c r="K20" s="187">
        <v>4.29</v>
      </c>
      <c r="L20" s="187">
        <v>4.1310000000000002</v>
      </c>
      <c r="M20" s="186">
        <v>3.66</v>
      </c>
      <c r="N20" s="230"/>
    </row>
    <row r="21" spans="2:14" ht="13.8" thickBot="1" x14ac:dyDescent="0.3">
      <c r="B21" s="82" t="s">
        <v>411</v>
      </c>
      <c r="C21" s="144">
        <v>6.9659000000000004</v>
      </c>
      <c r="D21" s="141">
        <v>6.8784999999999998</v>
      </c>
      <c r="E21" s="141">
        <v>6.51</v>
      </c>
      <c r="F21" s="141">
        <v>6.8859000000000004</v>
      </c>
      <c r="G21" s="141">
        <v>6.3975999999999997</v>
      </c>
      <c r="H21" s="188"/>
      <c r="I21" s="355">
        <v>6.87</v>
      </c>
      <c r="J21" s="189">
        <v>6.6231499999999999</v>
      </c>
      <c r="K21" s="189">
        <v>6.78</v>
      </c>
      <c r="L21" s="189">
        <v>6.5845000000000002</v>
      </c>
      <c r="M21" s="189">
        <v>6.2</v>
      </c>
      <c r="N21" s="231"/>
    </row>
    <row r="22" spans="2:14" x14ac:dyDescent="0.25">
      <c r="B22" s="1"/>
    </row>
    <row r="23" spans="2:14" x14ac:dyDescent="0.25">
      <c r="B23" s="413"/>
    </row>
  </sheetData>
  <pageMargins left="0.7" right="0.7" top="1" bottom="0.5" header="0.3" footer="0.3"/>
  <pageSetup paperSize="9" scale="66" orientation="landscape" r:id="rId1"/>
  <headerFooter>
    <oddHeader>&amp;L&amp;14AIA Group Limited (1299.HK)&amp;R&amp;G</oddHeader>
  </headerFooter>
  <customProperties>
    <customPr name="EpmWorksheetKeyString_GUID" r:id="rId2"/>
    <customPr name="FPMExcelClientCellBasedFunctionStatus" r:id="rId3"/>
  </customPropertie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pageSetUpPr fitToPage="1"/>
  </sheetPr>
  <dimension ref="B2:G31"/>
  <sheetViews>
    <sheetView view="pageBreakPreview" zoomScale="60" zoomScaleNormal="80" workbookViewId="0">
      <selection activeCell="B1" sqref="B1"/>
    </sheetView>
  </sheetViews>
  <sheetFormatPr defaultColWidth="8.6640625" defaultRowHeight="13.8" x14ac:dyDescent="0.25"/>
  <cols>
    <col min="1" max="1" width="3.6640625" style="228" customWidth="1"/>
    <col min="2" max="2" width="84" style="228" bestFit="1" customWidth="1"/>
    <col min="3" max="16384" width="8.6640625" style="228"/>
  </cols>
  <sheetData>
    <row r="2" spans="2:2" ht="22.8" x14ac:dyDescent="0.4">
      <c r="B2" s="411" t="s">
        <v>375</v>
      </c>
    </row>
    <row r="23" spans="2:7" x14ac:dyDescent="0.25">
      <c r="B23" s="396"/>
    </row>
    <row r="26" spans="2:7" ht="17.399999999999999" x14ac:dyDescent="0.3">
      <c r="G26" s="412"/>
    </row>
    <row r="31" spans="2:7" x14ac:dyDescent="0.25">
      <c r="B31" s="413"/>
    </row>
  </sheetData>
  <pageMargins left="0.7" right="0.7" top="1" bottom="0.5" header="0.3" footer="0.3"/>
  <pageSetup paperSize="9" scale="75" orientation="landscape" r:id="rId1"/>
  <headerFooter>
    <oddHeader>&amp;L&amp;14AIA Group Limited (1299.HK)&amp;R&amp;G</oddHeader>
  </headerFooter>
  <customProperties>
    <customPr name="EpmWorksheetKeyString_GUID" r:id="rId2"/>
  </customProperties>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1"/>
  <sheetViews>
    <sheetView zoomScale="80" zoomScaleNormal="80" workbookViewId="0">
      <selection activeCell="B12" sqref="B12"/>
    </sheetView>
  </sheetViews>
  <sheetFormatPr defaultColWidth="9.33203125" defaultRowHeight="13.8" x14ac:dyDescent="0.3"/>
  <cols>
    <col min="1" max="1" width="1.6640625" style="400" customWidth="1"/>
    <col min="2" max="2" width="140.109375" style="401" customWidth="1"/>
    <col min="3" max="3" width="49.33203125" style="400" customWidth="1"/>
    <col min="4" max="16384" width="9.33203125" style="400"/>
  </cols>
  <sheetData>
    <row r="1" spans="1:2" s="228" customFormat="1" x14ac:dyDescent="0.25"/>
    <row r="2" spans="1:2" s="228" customFormat="1" ht="22.8" x14ac:dyDescent="0.4">
      <c r="B2" s="411" t="s">
        <v>372</v>
      </c>
    </row>
    <row r="3" spans="1:2" s="228" customFormat="1" x14ac:dyDescent="0.25"/>
    <row r="4" spans="1:2" ht="34.200000000000003" x14ac:dyDescent="0.3">
      <c r="A4" s="400" t="s">
        <v>125</v>
      </c>
      <c r="B4" s="402" t="s">
        <v>365</v>
      </c>
    </row>
    <row r="5" spans="1:2" ht="34.200000000000003" x14ac:dyDescent="0.3">
      <c r="A5" s="400" t="s">
        <v>125</v>
      </c>
      <c r="B5" s="403" t="s">
        <v>426</v>
      </c>
    </row>
    <row r="6" spans="1:2" ht="15" customHeight="1" x14ac:dyDescent="0.3">
      <c r="A6" s="400" t="s">
        <v>125</v>
      </c>
      <c r="B6" s="403" t="s">
        <v>368</v>
      </c>
    </row>
    <row r="7" spans="1:2" ht="26.7" customHeight="1" x14ac:dyDescent="0.3">
      <c r="A7" s="400" t="s">
        <v>125</v>
      </c>
      <c r="B7" s="403" t="s">
        <v>401</v>
      </c>
    </row>
    <row r="8" spans="1:2" ht="23.4" customHeight="1" x14ac:dyDescent="0.3">
      <c r="A8" s="400" t="s">
        <v>125</v>
      </c>
      <c r="B8" s="403" t="s">
        <v>400</v>
      </c>
    </row>
    <row r="9" spans="1:2" ht="49.5" customHeight="1" x14ac:dyDescent="0.3">
      <c r="A9" s="400" t="s">
        <v>125</v>
      </c>
      <c r="B9" s="403" t="s">
        <v>399</v>
      </c>
    </row>
    <row r="10" spans="1:2" x14ac:dyDescent="0.3">
      <c r="A10" s="400" t="s">
        <v>125</v>
      </c>
      <c r="B10" s="403" t="s">
        <v>370</v>
      </c>
    </row>
    <row r="11" spans="1:2" x14ac:dyDescent="0.3">
      <c r="A11" s="400" t="s">
        <v>125</v>
      </c>
      <c r="B11" s="403" t="s">
        <v>402</v>
      </c>
    </row>
    <row r="12" spans="1:2" x14ac:dyDescent="0.3">
      <c r="A12" s="400" t="s">
        <v>125</v>
      </c>
      <c r="B12" s="403" t="s">
        <v>355</v>
      </c>
    </row>
    <row r="13" spans="1:2" x14ac:dyDescent="0.3">
      <c r="A13" s="400" t="s">
        <v>125</v>
      </c>
      <c r="B13" s="403" t="s">
        <v>350</v>
      </c>
    </row>
    <row r="14" spans="1:2" ht="37.950000000000003" customHeight="1" x14ac:dyDescent="0.3">
      <c r="A14" s="404" t="s">
        <v>125</v>
      </c>
      <c r="B14" s="405" t="s">
        <v>397</v>
      </c>
    </row>
    <row r="15" spans="1:2" ht="26.7" customHeight="1" x14ac:dyDescent="0.3">
      <c r="A15" s="404" t="s">
        <v>125</v>
      </c>
      <c r="B15" s="405" t="s">
        <v>367</v>
      </c>
    </row>
    <row r="16" spans="1:2" x14ac:dyDescent="0.3">
      <c r="A16" s="400" t="s">
        <v>125</v>
      </c>
      <c r="B16" s="403" t="s">
        <v>344</v>
      </c>
    </row>
    <row r="17" spans="1:2" x14ac:dyDescent="0.3">
      <c r="A17" s="400" t="s">
        <v>125</v>
      </c>
      <c r="B17" s="403" t="s">
        <v>352</v>
      </c>
    </row>
    <row r="18" spans="1:2" x14ac:dyDescent="0.3">
      <c r="A18" s="400" t="s">
        <v>125</v>
      </c>
      <c r="B18" s="403" t="s">
        <v>346</v>
      </c>
    </row>
    <row r="19" spans="1:2" x14ac:dyDescent="0.3">
      <c r="A19" s="400" t="s">
        <v>125</v>
      </c>
      <c r="B19" s="403" t="s">
        <v>347</v>
      </c>
    </row>
    <row r="20" spans="1:2" x14ac:dyDescent="0.3">
      <c r="A20" s="400" t="s">
        <v>125</v>
      </c>
      <c r="B20" s="403" t="s">
        <v>348</v>
      </c>
    </row>
    <row r="21" spans="1:2" ht="22.8" x14ac:dyDescent="0.3">
      <c r="A21" s="400" t="s">
        <v>125</v>
      </c>
      <c r="B21" s="403" t="s">
        <v>349</v>
      </c>
    </row>
    <row r="22" spans="1:2" ht="22.8" x14ac:dyDescent="0.3">
      <c r="A22" s="400" t="s">
        <v>125</v>
      </c>
      <c r="B22" s="403" t="s">
        <v>351</v>
      </c>
    </row>
    <row r="23" spans="1:2" x14ac:dyDescent="0.3">
      <c r="A23" s="400" t="s">
        <v>125</v>
      </c>
      <c r="B23" s="403" t="s">
        <v>353</v>
      </c>
    </row>
    <row r="24" spans="1:2" x14ac:dyDescent="0.3">
      <c r="A24" s="400" t="s">
        <v>125</v>
      </c>
      <c r="B24" s="403" t="s">
        <v>354</v>
      </c>
    </row>
    <row r="25" spans="1:2" x14ac:dyDescent="0.3">
      <c r="A25" s="404" t="s">
        <v>125</v>
      </c>
      <c r="B25" s="405" t="s">
        <v>369</v>
      </c>
    </row>
    <row r="26" spans="1:2" x14ac:dyDescent="0.3">
      <c r="A26" s="400" t="s">
        <v>125</v>
      </c>
      <c r="B26" s="403" t="s">
        <v>345</v>
      </c>
    </row>
    <row r="27" spans="1:2" x14ac:dyDescent="0.3">
      <c r="A27" s="400" t="s">
        <v>125</v>
      </c>
      <c r="B27" s="403" t="s">
        <v>398</v>
      </c>
    </row>
    <row r="28" spans="1:2" x14ac:dyDescent="0.3">
      <c r="A28" s="400" t="s">
        <v>125</v>
      </c>
      <c r="B28" s="403" t="s">
        <v>356</v>
      </c>
    </row>
    <row r="29" spans="1:2" x14ac:dyDescent="0.3">
      <c r="B29" s="414"/>
    </row>
    <row r="31" spans="1:2" x14ac:dyDescent="0.25">
      <c r="B31" s="413"/>
    </row>
  </sheetData>
  <pageMargins left="0.7" right="0.7" top="1" bottom="0.5" header="0.3" footer="0.3"/>
  <pageSetup paperSize="9" scale="83" orientation="landscape" r:id="rId1"/>
  <headerFooter>
    <oddHeader>&amp;L&amp;14AIA Group Limited (1299.HK)&amp;R&amp;G</oddHeader>
  </headerFooter>
  <customProperties>
    <customPr name="EpmWorksheetKeyString_GU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B2:AD98"/>
  <sheetViews>
    <sheetView view="pageBreakPreview" topLeftCell="A38" zoomScaleNormal="85" zoomScaleSheetLayoutView="100" workbookViewId="0">
      <selection activeCell="C46" sqref="C46"/>
    </sheetView>
  </sheetViews>
  <sheetFormatPr defaultColWidth="8.6640625" defaultRowHeight="13.2" outlineLevelRow="1" x14ac:dyDescent="0.25"/>
  <cols>
    <col min="1" max="1" width="2" style="190" customWidth="1"/>
    <col min="2" max="2" width="64.33203125" style="190" customWidth="1"/>
    <col min="3" max="3" width="15.44140625" style="190" customWidth="1"/>
    <col min="4" max="5" width="15.33203125" style="190" customWidth="1"/>
    <col min="6" max="7" width="15.6640625" style="190" customWidth="1"/>
    <col min="8" max="8" width="2.5546875" style="191" customWidth="1"/>
    <col min="9" max="13" width="8.6640625" style="190" customWidth="1"/>
    <col min="14" max="14" width="1.6640625" style="190" customWidth="1"/>
    <col min="15" max="19" width="8.6640625" style="190" customWidth="1"/>
    <col min="20" max="20" width="1.6640625" style="190" customWidth="1"/>
    <col min="21" max="22" width="30.6640625" style="190" customWidth="1"/>
    <col min="23" max="16384" width="8.6640625" style="190"/>
  </cols>
  <sheetData>
    <row r="2" spans="2:21" ht="37.200000000000003" customHeight="1" x14ac:dyDescent="0.25">
      <c r="B2" s="44" t="s">
        <v>325</v>
      </c>
      <c r="C2" s="43"/>
      <c r="D2" s="43"/>
      <c r="E2" s="43"/>
      <c r="F2" s="43"/>
      <c r="G2" s="43"/>
      <c r="H2" s="43"/>
      <c r="I2" s="43"/>
      <c r="J2" s="43"/>
      <c r="K2" s="43"/>
      <c r="L2" s="43"/>
      <c r="M2" s="43"/>
      <c r="N2" s="43"/>
    </row>
    <row r="3" spans="2:21" ht="13.8" thickBot="1" x14ac:dyDescent="0.3">
      <c r="B3" s="1"/>
    </row>
    <row r="4" spans="2:21" ht="40.200000000000003" thickBot="1" x14ac:dyDescent="0.3">
      <c r="B4" s="385" t="s">
        <v>0</v>
      </c>
      <c r="C4" s="2" t="s">
        <v>314</v>
      </c>
      <c r="D4" s="3" t="s">
        <v>1</v>
      </c>
      <c r="E4" s="3" t="s">
        <v>212</v>
      </c>
      <c r="F4" s="3" t="s">
        <v>30</v>
      </c>
      <c r="G4" s="3" t="s">
        <v>31</v>
      </c>
      <c r="H4" s="3"/>
      <c r="I4" s="2" t="s">
        <v>207</v>
      </c>
      <c r="J4" s="3" t="s">
        <v>77</v>
      </c>
      <c r="K4" s="3" t="s">
        <v>78</v>
      </c>
      <c r="L4" s="3" t="s">
        <v>79</v>
      </c>
      <c r="M4" s="3" t="s">
        <v>80</v>
      </c>
      <c r="N4" s="4"/>
      <c r="O4" s="2" t="s">
        <v>208</v>
      </c>
      <c r="P4" s="3" t="s">
        <v>81</v>
      </c>
      <c r="Q4" s="3" t="s">
        <v>82</v>
      </c>
      <c r="R4" s="3" t="s">
        <v>83</v>
      </c>
      <c r="S4" s="3" t="s">
        <v>84</v>
      </c>
      <c r="T4" s="4"/>
      <c r="U4" s="233"/>
    </row>
    <row r="5" spans="2:21" outlineLevel="1" x14ac:dyDescent="0.25">
      <c r="B5" s="66" t="s">
        <v>2</v>
      </c>
      <c r="C5" s="417"/>
      <c r="D5" s="196"/>
      <c r="E5" s="196"/>
      <c r="F5" s="196"/>
      <c r="G5" s="196"/>
      <c r="H5" s="196"/>
      <c r="I5" s="417"/>
      <c r="J5" s="196"/>
      <c r="K5" s="196"/>
      <c r="L5" s="196"/>
      <c r="M5" s="196"/>
      <c r="N5" s="418"/>
      <c r="O5" s="417"/>
      <c r="P5" s="196"/>
      <c r="Q5" s="196"/>
      <c r="R5" s="196"/>
      <c r="S5" s="196"/>
      <c r="T5" s="418"/>
    </row>
    <row r="6" spans="2:21" ht="15.75" customHeight="1" outlineLevel="1" x14ac:dyDescent="0.25">
      <c r="B6" s="308" t="s">
        <v>3</v>
      </c>
      <c r="C6" s="19">
        <v>4154</v>
      </c>
      <c r="D6" s="5">
        <v>3955</v>
      </c>
      <c r="E6" s="5">
        <v>3206</v>
      </c>
      <c r="F6" s="5">
        <v>2750</v>
      </c>
      <c r="G6" s="5">
        <v>2198</v>
      </c>
      <c r="H6" s="5"/>
      <c r="I6" s="130">
        <v>0.06</v>
      </c>
      <c r="J6" s="127">
        <v>0.21654875422946795</v>
      </c>
      <c r="K6" s="127">
        <v>0.28315674095725241</v>
      </c>
      <c r="L6" s="127">
        <v>0.27847512784751283</v>
      </c>
      <c r="M6" s="127">
        <v>0.25600000000000001</v>
      </c>
      <c r="N6" s="131"/>
      <c r="O6" s="130">
        <v>0.05</v>
      </c>
      <c r="P6" s="127">
        <v>0.23362445414847155</v>
      </c>
      <c r="Q6" s="127">
        <v>0.27709090909090905</v>
      </c>
      <c r="R6" s="127">
        <v>0.25113739763421283</v>
      </c>
      <c r="S6" s="127">
        <v>0.19132791327913279</v>
      </c>
      <c r="T6" s="12"/>
    </row>
    <row r="7" spans="2:21" ht="15.75" customHeight="1" outlineLevel="1" x14ac:dyDescent="0.25">
      <c r="B7" s="308" t="s">
        <v>4</v>
      </c>
      <c r="C7" s="232">
        <v>0.629</v>
      </c>
      <c r="D7" s="233">
        <v>0.6</v>
      </c>
      <c r="E7" s="233">
        <v>0.56000000000000005</v>
      </c>
      <c r="F7" s="233">
        <v>0.52790689999999996</v>
      </c>
      <c r="G7" s="233">
        <v>0.54</v>
      </c>
      <c r="H7" s="233"/>
      <c r="I7" s="232" t="s">
        <v>360</v>
      </c>
      <c r="J7" s="233" t="s">
        <v>271</v>
      </c>
      <c r="K7" s="233" t="s">
        <v>272</v>
      </c>
      <c r="L7" s="233" t="s">
        <v>273</v>
      </c>
      <c r="M7" s="233" t="s">
        <v>274</v>
      </c>
      <c r="N7" s="234"/>
      <c r="O7" s="232" t="s">
        <v>264</v>
      </c>
      <c r="P7" s="233" t="s">
        <v>275</v>
      </c>
      <c r="Q7" s="233" t="s">
        <v>275</v>
      </c>
      <c r="R7" s="233" t="s">
        <v>276</v>
      </c>
      <c r="S7" s="233" t="s">
        <v>277</v>
      </c>
      <c r="T7" s="234"/>
    </row>
    <row r="8" spans="2:21" ht="15.75" customHeight="1" outlineLevel="1" x14ac:dyDescent="0.25">
      <c r="B8" s="308" t="s">
        <v>5</v>
      </c>
      <c r="C8" s="19">
        <v>6585</v>
      </c>
      <c r="D8" s="5">
        <v>6510</v>
      </c>
      <c r="E8" s="5">
        <v>5624</v>
      </c>
      <c r="F8" s="5">
        <v>5123</v>
      </c>
      <c r="G8" s="5">
        <v>3991</v>
      </c>
      <c r="H8" s="5"/>
      <c r="I8" s="130">
        <v>0.02</v>
      </c>
      <c r="J8" s="127">
        <v>0.15</v>
      </c>
      <c r="K8" s="127">
        <v>0.19380756417793465</v>
      </c>
      <c r="L8" s="127">
        <v>0.31291645310097382</v>
      </c>
      <c r="M8" s="127">
        <v>0.14355300859598863</v>
      </c>
      <c r="N8" s="131"/>
      <c r="O8" s="130">
        <v>0.01</v>
      </c>
      <c r="P8" s="127">
        <v>0.15753911806543375</v>
      </c>
      <c r="Q8" s="127">
        <v>0.18914698418895171</v>
      </c>
      <c r="R8" s="127">
        <v>0.28363818591831613</v>
      </c>
      <c r="S8" s="127">
        <v>7.8648648648648622E-2</v>
      </c>
      <c r="T8" s="12"/>
    </row>
    <row r="9" spans="2:21" outlineLevel="1" x14ac:dyDescent="0.25">
      <c r="B9" s="65"/>
      <c r="C9" s="235"/>
      <c r="D9" s="236"/>
      <c r="E9" s="236"/>
      <c r="F9" s="236"/>
      <c r="G9" s="236"/>
      <c r="H9" s="236"/>
      <c r="I9" s="235"/>
      <c r="J9" s="236"/>
      <c r="K9" s="236"/>
      <c r="L9" s="236"/>
      <c r="M9" s="236"/>
      <c r="N9" s="237"/>
      <c r="O9" s="235"/>
      <c r="P9" s="236"/>
      <c r="Q9" s="236"/>
      <c r="R9" s="236"/>
      <c r="S9" s="236"/>
      <c r="T9" s="237"/>
    </row>
    <row r="10" spans="2:21" outlineLevel="1" x14ac:dyDescent="0.25">
      <c r="B10" s="66" t="s">
        <v>6</v>
      </c>
      <c r="C10" s="218"/>
      <c r="D10" s="219"/>
      <c r="E10" s="219"/>
      <c r="F10" s="219"/>
      <c r="G10" s="219"/>
      <c r="H10" s="219"/>
      <c r="I10" s="218"/>
      <c r="J10" s="219"/>
      <c r="K10" s="219"/>
      <c r="L10" s="219"/>
      <c r="M10" s="219"/>
      <c r="N10" s="226"/>
      <c r="O10" s="218"/>
      <c r="P10" s="219"/>
      <c r="Q10" s="219"/>
      <c r="R10" s="219"/>
      <c r="S10" s="219"/>
      <c r="T10" s="226"/>
    </row>
    <row r="11" spans="2:21" ht="16.5" customHeight="1" outlineLevel="1" x14ac:dyDescent="0.25">
      <c r="B11" s="308" t="s">
        <v>7</v>
      </c>
      <c r="C11" s="19">
        <v>8685</v>
      </c>
      <c r="D11" s="5">
        <v>8278</v>
      </c>
      <c r="E11" s="5">
        <v>6654</v>
      </c>
      <c r="F11" s="5">
        <v>5887</v>
      </c>
      <c r="G11" s="5">
        <v>5068</v>
      </c>
      <c r="H11" s="5"/>
      <c r="I11" s="130">
        <v>0.06</v>
      </c>
      <c r="J11" s="127">
        <v>0.22709753928253784</v>
      </c>
      <c r="K11" s="127">
        <v>0.19402730375426613</v>
      </c>
      <c r="L11" s="127">
        <v>0.18737394110528</v>
      </c>
      <c r="M11" s="127">
        <v>0.17</v>
      </c>
      <c r="N11" s="12"/>
      <c r="O11" s="130">
        <v>0.05</v>
      </c>
      <c r="P11" s="127">
        <v>0.24</v>
      </c>
      <c r="Q11" s="127">
        <v>0.19</v>
      </c>
      <c r="R11" s="127">
        <v>0.16114398422090725</v>
      </c>
      <c r="S11" s="127">
        <v>0.11797133406835725</v>
      </c>
      <c r="T11" s="12"/>
    </row>
    <row r="12" spans="2:21" ht="16.5" customHeight="1" outlineLevel="1" x14ac:dyDescent="0.25">
      <c r="B12" s="308" t="s">
        <v>340</v>
      </c>
      <c r="C12" s="232">
        <v>0.159</v>
      </c>
      <c r="D12" s="233">
        <v>0.16300000000000001</v>
      </c>
      <c r="E12" s="233">
        <v>0.155</v>
      </c>
      <c r="F12" s="233">
        <v>0.1541180166500864</v>
      </c>
      <c r="G12" s="233">
        <v>0.13640890372244496</v>
      </c>
      <c r="H12" s="233"/>
      <c r="I12" s="359" t="s">
        <v>361</v>
      </c>
      <c r="J12" s="233" t="s">
        <v>228</v>
      </c>
      <c r="K12" s="233" t="s">
        <v>228</v>
      </c>
      <c r="L12" s="233" t="s">
        <v>220</v>
      </c>
      <c r="M12" s="233" t="s">
        <v>220</v>
      </c>
      <c r="N12" s="234"/>
      <c r="O12" s="359" t="s">
        <v>250</v>
      </c>
      <c r="P12" s="233" t="s">
        <v>224</v>
      </c>
      <c r="Q12" s="233" t="s">
        <v>241</v>
      </c>
      <c r="R12" s="233" t="s">
        <v>302</v>
      </c>
      <c r="S12" s="233" t="s">
        <v>219</v>
      </c>
      <c r="T12" s="234"/>
    </row>
    <row r="13" spans="2:21" ht="16.5" customHeight="1" outlineLevel="1" x14ac:dyDescent="0.25">
      <c r="B13" s="308" t="s">
        <v>378</v>
      </c>
      <c r="C13" s="143">
        <v>72.12</v>
      </c>
      <c r="D13" s="129">
        <v>68.862823392396649</v>
      </c>
      <c r="E13" s="129">
        <v>55.440759873354438</v>
      </c>
      <c r="F13" s="129">
        <v>49.17</v>
      </c>
      <c r="G13" s="129">
        <v>42.33918128654971</v>
      </c>
      <c r="H13" s="129"/>
      <c r="I13" s="130">
        <v>0.06</v>
      </c>
      <c r="J13" s="127">
        <v>0.22536722589768377</v>
      </c>
      <c r="K13" s="127">
        <v>0.19127529010238908</v>
      </c>
      <c r="L13" s="127">
        <v>0.18710145219846708</v>
      </c>
      <c r="M13" s="127">
        <v>0.17</v>
      </c>
      <c r="N13" s="238"/>
      <c r="O13" s="130">
        <v>0.05</v>
      </c>
      <c r="P13" s="127">
        <v>0.24230948390528617</v>
      </c>
      <c r="Q13" s="127">
        <v>0.19</v>
      </c>
      <c r="R13" s="127">
        <v>0.16133563535911599</v>
      </c>
      <c r="S13" s="127">
        <v>0.12</v>
      </c>
      <c r="T13" s="238"/>
    </row>
    <row r="14" spans="2:21" x14ac:dyDescent="0.25">
      <c r="B14" s="65"/>
      <c r="C14" s="235"/>
      <c r="D14" s="236"/>
      <c r="E14" s="236"/>
      <c r="F14" s="236"/>
      <c r="G14" s="236"/>
      <c r="H14" s="236"/>
      <c r="I14" s="235"/>
      <c r="J14" s="236"/>
      <c r="K14" s="236"/>
      <c r="L14" s="236"/>
      <c r="M14" s="236"/>
      <c r="N14" s="237"/>
      <c r="O14" s="235"/>
      <c r="P14" s="236"/>
      <c r="Q14" s="236"/>
      <c r="R14" s="236"/>
      <c r="S14" s="236"/>
      <c r="T14" s="237"/>
    </row>
    <row r="15" spans="2:21" x14ac:dyDescent="0.25">
      <c r="B15" s="66" t="s">
        <v>8</v>
      </c>
      <c r="C15" s="218"/>
      <c r="D15" s="219"/>
      <c r="E15" s="219"/>
      <c r="F15" s="219"/>
      <c r="G15" s="219"/>
      <c r="H15" s="219"/>
      <c r="I15" s="218"/>
      <c r="J15" s="219"/>
      <c r="K15" s="219"/>
      <c r="L15" s="219"/>
      <c r="M15" s="219"/>
      <c r="N15" s="226"/>
      <c r="O15" s="218"/>
      <c r="P15" s="219"/>
      <c r="Q15" s="219"/>
      <c r="R15" s="219"/>
      <c r="S15" s="219"/>
      <c r="T15" s="226"/>
    </row>
    <row r="16" spans="2:21" ht="16.2" customHeight="1" x14ac:dyDescent="0.25">
      <c r="B16" s="308" t="s">
        <v>9</v>
      </c>
      <c r="C16" s="19">
        <v>5741</v>
      </c>
      <c r="D16" s="5">
        <v>5298</v>
      </c>
      <c r="E16" s="5">
        <v>4635</v>
      </c>
      <c r="F16" s="5">
        <v>3981</v>
      </c>
      <c r="G16" s="5">
        <v>3556</v>
      </c>
      <c r="H16" s="5"/>
      <c r="I16" s="130">
        <v>0.09</v>
      </c>
      <c r="J16" s="127">
        <v>0.12579685507862304</v>
      </c>
      <c r="K16" s="127">
        <v>0.16466165413533829</v>
      </c>
      <c r="L16" s="127">
        <v>0.14759296627270113</v>
      </c>
      <c r="M16" s="233" t="s">
        <v>220</v>
      </c>
      <c r="N16" s="131"/>
      <c r="O16" s="130">
        <v>0.08</v>
      </c>
      <c r="P16" s="127">
        <v>0.14304207119741097</v>
      </c>
      <c r="Q16" s="127">
        <v>0.1672946495855312</v>
      </c>
      <c r="R16" s="127">
        <v>0.11951631046119227</v>
      </c>
      <c r="S16" s="127">
        <v>0.09</v>
      </c>
      <c r="T16" s="12"/>
    </row>
    <row r="17" spans="2:28" ht="16.2" customHeight="1" x14ac:dyDescent="0.25">
      <c r="B17" s="308" t="s">
        <v>341</v>
      </c>
      <c r="C17" s="232">
        <v>0.14399999999999999</v>
      </c>
      <c r="D17" s="233">
        <v>0.14499999999999999</v>
      </c>
      <c r="E17" s="233">
        <v>0.14000000000000001</v>
      </c>
      <c r="F17" s="233">
        <v>0.14099999999999999</v>
      </c>
      <c r="G17" s="233">
        <v>0.13400000000000001</v>
      </c>
      <c r="H17" s="233"/>
      <c r="I17" s="232" t="s">
        <v>239</v>
      </c>
      <c r="J17" s="233" t="s">
        <v>221</v>
      </c>
      <c r="K17" s="127" t="s">
        <v>219</v>
      </c>
      <c r="L17" s="129" t="s">
        <v>220</v>
      </c>
      <c r="M17" s="233" t="s">
        <v>220</v>
      </c>
      <c r="N17" s="234"/>
      <c r="O17" s="359" t="s">
        <v>362</v>
      </c>
      <c r="P17" s="233" t="s">
        <v>222</v>
      </c>
      <c r="Q17" s="233" t="s">
        <v>235</v>
      </c>
      <c r="R17" s="233" t="s">
        <v>229</v>
      </c>
      <c r="S17" s="233" t="s">
        <v>222</v>
      </c>
      <c r="T17" s="234"/>
    </row>
    <row r="18" spans="2:28" ht="16.2" customHeight="1" x14ac:dyDescent="0.25">
      <c r="B18" s="308" t="s">
        <v>10</v>
      </c>
      <c r="C18" s="19">
        <v>34002</v>
      </c>
      <c r="D18" s="5">
        <v>30543</v>
      </c>
      <c r="E18" s="5">
        <v>26393</v>
      </c>
      <c r="F18" s="5">
        <v>22133</v>
      </c>
      <c r="G18" s="5">
        <v>19876</v>
      </c>
      <c r="H18" s="5"/>
      <c r="I18" s="130">
        <v>0.13</v>
      </c>
      <c r="J18" s="127">
        <v>0.14393258426966282</v>
      </c>
      <c r="K18" s="127">
        <v>0.1803448898519322</v>
      </c>
      <c r="L18" s="127">
        <v>0.14217153473010624</v>
      </c>
      <c r="M18" s="127">
        <v>0.1</v>
      </c>
      <c r="N18" s="131"/>
      <c r="O18" s="130">
        <v>0.11</v>
      </c>
      <c r="P18" s="127">
        <v>0.15723866176637746</v>
      </c>
      <c r="Q18" s="127">
        <v>0.18</v>
      </c>
      <c r="R18" s="127">
        <v>0.11355403501710604</v>
      </c>
      <c r="S18" s="127">
        <v>0.03</v>
      </c>
      <c r="T18" s="131"/>
      <c r="AA18" s="419"/>
      <c r="AB18" s="419"/>
    </row>
    <row r="19" spans="2:28" ht="16.2" customHeight="1" x14ac:dyDescent="0.25">
      <c r="B19" s="308" t="s">
        <v>11</v>
      </c>
      <c r="C19" s="22"/>
      <c r="D19" s="7"/>
      <c r="E19" s="7"/>
      <c r="F19" s="7"/>
      <c r="G19" s="7"/>
      <c r="H19" s="7"/>
      <c r="I19" s="130"/>
      <c r="J19" s="127"/>
      <c r="K19" s="127"/>
      <c r="L19" s="127"/>
      <c r="M19" s="127"/>
      <c r="N19" s="131"/>
      <c r="O19" s="130"/>
      <c r="P19" s="127"/>
      <c r="Q19" s="127"/>
      <c r="R19" s="127"/>
      <c r="S19" s="127"/>
      <c r="T19" s="131"/>
    </row>
    <row r="20" spans="2:28" ht="16.2" customHeight="1" x14ac:dyDescent="0.25">
      <c r="B20" s="308" t="s">
        <v>12</v>
      </c>
      <c r="C20" s="143">
        <v>47.67</v>
      </c>
      <c r="D20" s="129">
        <v>44.072872473171948</v>
      </c>
      <c r="E20" s="129">
        <v>38.618563572737877</v>
      </c>
      <c r="F20" s="129">
        <v>33.252589375208821</v>
      </c>
      <c r="G20" s="129">
        <v>29.707602339181289</v>
      </c>
      <c r="H20" s="129"/>
      <c r="I20" s="130">
        <v>0.09</v>
      </c>
      <c r="J20" s="127">
        <v>0.12402123114440067</v>
      </c>
      <c r="K20" s="127">
        <v>0.16194411027568911</v>
      </c>
      <c r="L20" s="127">
        <v>0.14740125344839905</v>
      </c>
      <c r="M20" s="233" t="s">
        <v>220</v>
      </c>
      <c r="N20" s="131"/>
      <c r="O20" s="130">
        <v>0.08</v>
      </c>
      <c r="P20" s="127">
        <v>0.1412354162308731</v>
      </c>
      <c r="Q20" s="127">
        <v>0.16457096206983168</v>
      </c>
      <c r="R20" s="127">
        <v>0.1193292880237613</v>
      </c>
      <c r="S20" s="233" t="s">
        <v>220</v>
      </c>
      <c r="T20" s="131"/>
      <c r="AA20" s="419"/>
      <c r="AB20" s="419"/>
    </row>
    <row r="21" spans="2:28" ht="16.2" customHeight="1" x14ac:dyDescent="0.25">
      <c r="B21" s="308" t="s">
        <v>13</v>
      </c>
      <c r="C21" s="143">
        <v>47.56</v>
      </c>
      <c r="D21" s="129">
        <v>43.94492368944924</v>
      </c>
      <c r="E21" s="129">
        <v>38.499875404933967</v>
      </c>
      <c r="F21" s="129">
        <v>33.158420789605195</v>
      </c>
      <c r="G21" s="129">
        <v>29.616057299908388</v>
      </c>
      <c r="H21" s="129"/>
      <c r="I21" s="130">
        <v>0.09</v>
      </c>
      <c r="J21" s="127">
        <v>0.1241986106280184</v>
      </c>
      <c r="K21" s="127">
        <v>0.16166219320003905</v>
      </c>
      <c r="L21" s="127">
        <v>0.14768855122741287</v>
      </c>
      <c r="M21" s="233" t="s">
        <v>220</v>
      </c>
      <c r="N21" s="131"/>
      <c r="O21" s="130">
        <v>0.08</v>
      </c>
      <c r="P21" s="127">
        <v>0.14143028327352614</v>
      </c>
      <c r="Q21" s="127">
        <v>0.16428840765339281</v>
      </c>
      <c r="R21" s="127">
        <v>0.1193292880237613</v>
      </c>
      <c r="S21" s="233" t="s">
        <v>220</v>
      </c>
      <c r="T21" s="131"/>
    </row>
    <row r="22" spans="2:28" x14ac:dyDescent="0.25">
      <c r="B22" s="67"/>
      <c r="C22" s="20"/>
      <c r="D22" s="8"/>
      <c r="E22" s="8"/>
      <c r="F22" s="8"/>
      <c r="G22" s="8"/>
      <c r="H22" s="8"/>
      <c r="I22" s="135"/>
      <c r="J22" s="136"/>
      <c r="K22" s="136"/>
      <c r="L22" s="136"/>
      <c r="M22" s="136"/>
      <c r="N22" s="137"/>
      <c r="O22" s="135"/>
      <c r="P22" s="136"/>
      <c r="Q22" s="136"/>
      <c r="R22" s="136"/>
      <c r="S22" s="136"/>
      <c r="T22" s="137"/>
    </row>
    <row r="23" spans="2:28" x14ac:dyDescent="0.25">
      <c r="B23" s="68" t="s">
        <v>14</v>
      </c>
      <c r="C23" s="22"/>
      <c r="D23" s="7"/>
      <c r="E23" s="7"/>
      <c r="F23" s="7"/>
      <c r="G23" s="7"/>
      <c r="H23" s="7"/>
      <c r="I23" s="130"/>
      <c r="J23" s="127"/>
      <c r="K23" s="127"/>
      <c r="L23" s="127"/>
      <c r="M23" s="127"/>
      <c r="N23" s="131"/>
      <c r="O23" s="130"/>
      <c r="P23" s="127"/>
      <c r="Q23" s="127"/>
      <c r="R23" s="127"/>
      <c r="S23" s="127"/>
      <c r="T23" s="131"/>
    </row>
    <row r="24" spans="2:28" ht="16.2" customHeight="1" x14ac:dyDescent="0.25">
      <c r="B24" s="308" t="s">
        <v>381</v>
      </c>
      <c r="C24" s="19">
        <v>5501</v>
      </c>
      <c r="D24" s="5">
        <v>4945</v>
      </c>
      <c r="E24" s="5">
        <v>4568</v>
      </c>
      <c r="F24" s="5">
        <v>4024</v>
      </c>
      <c r="G24" s="5">
        <v>3719</v>
      </c>
      <c r="H24" s="5"/>
      <c r="I24" s="130">
        <v>0.13</v>
      </c>
      <c r="J24" s="127">
        <v>0.13</v>
      </c>
      <c r="K24" s="127">
        <v>0.1314671332166959</v>
      </c>
      <c r="L24" s="127">
        <v>0.10792951541850226</v>
      </c>
      <c r="M24" s="127">
        <v>0.1</v>
      </c>
      <c r="N24" s="131"/>
      <c r="O24" s="130">
        <v>0.11</v>
      </c>
      <c r="P24" s="127">
        <v>0.14000000000000001</v>
      </c>
      <c r="Q24" s="127">
        <v>0.125</v>
      </c>
      <c r="R24" s="127">
        <v>8.2011293358429604E-2</v>
      </c>
      <c r="S24" s="127">
        <v>4.7015765765765716E-2</v>
      </c>
      <c r="T24" s="131"/>
    </row>
    <row r="25" spans="2:28" x14ac:dyDescent="0.25">
      <c r="B25" s="64"/>
      <c r="C25" s="20"/>
      <c r="D25" s="8"/>
      <c r="E25" s="8"/>
      <c r="F25" s="8"/>
      <c r="G25" s="8"/>
      <c r="H25" s="8"/>
      <c r="I25" s="135"/>
      <c r="J25" s="136"/>
      <c r="K25" s="136"/>
      <c r="L25" s="136"/>
      <c r="M25" s="136"/>
      <c r="N25" s="137"/>
      <c r="O25" s="135"/>
      <c r="P25" s="136"/>
      <c r="Q25" s="136"/>
      <c r="R25" s="136"/>
      <c r="S25" s="136"/>
      <c r="T25" s="21"/>
    </row>
    <row r="26" spans="2:28" x14ac:dyDescent="0.25">
      <c r="B26" s="68" t="s">
        <v>15</v>
      </c>
      <c r="C26" s="22"/>
      <c r="D26" s="7"/>
      <c r="E26" s="7"/>
      <c r="F26" s="7"/>
      <c r="G26" s="7"/>
      <c r="H26" s="7"/>
      <c r="I26" s="22"/>
      <c r="J26" s="7"/>
      <c r="K26" s="7"/>
      <c r="L26" s="7"/>
      <c r="M26" s="7"/>
      <c r="N26" s="23"/>
      <c r="O26" s="22"/>
      <c r="P26" s="7"/>
      <c r="Q26" s="7"/>
      <c r="R26" s="7"/>
      <c r="S26" s="7"/>
      <c r="T26" s="23"/>
    </row>
    <row r="27" spans="2:28" ht="16.2" customHeight="1" x14ac:dyDescent="0.25">
      <c r="B27" s="308" t="s">
        <v>16</v>
      </c>
      <c r="C27" s="143"/>
      <c r="D27" s="129"/>
      <c r="E27" s="129"/>
      <c r="F27" s="129"/>
      <c r="G27" s="129"/>
      <c r="H27" s="129"/>
      <c r="I27" s="130"/>
      <c r="J27" s="127"/>
      <c r="K27" s="127"/>
      <c r="L27" s="127"/>
      <c r="M27" s="127"/>
      <c r="N27" s="131"/>
      <c r="O27" s="130"/>
      <c r="P27" s="127"/>
      <c r="Q27" s="127"/>
      <c r="R27" s="127"/>
      <c r="S27" s="127"/>
      <c r="T27" s="238"/>
    </row>
    <row r="28" spans="2:28" ht="16.2" customHeight="1" x14ac:dyDescent="0.25">
      <c r="B28" s="308" t="s">
        <v>17</v>
      </c>
      <c r="C28" s="143">
        <v>93.3</v>
      </c>
      <c r="D28" s="129">
        <v>84.8</v>
      </c>
      <c r="E28" s="129">
        <v>74.38</v>
      </c>
      <c r="F28" s="129">
        <v>63.75</v>
      </c>
      <c r="G28" s="129">
        <v>51</v>
      </c>
      <c r="H28" s="129"/>
      <c r="I28" s="130" t="s">
        <v>18</v>
      </c>
      <c r="J28" s="127" t="s">
        <v>18</v>
      </c>
      <c r="K28" s="127" t="s">
        <v>18</v>
      </c>
      <c r="L28" s="127" t="s">
        <v>18</v>
      </c>
      <c r="M28" s="127" t="s">
        <v>18</v>
      </c>
      <c r="N28" s="131"/>
      <c r="O28" s="130">
        <f>C28/D28-1</f>
        <v>0.10023584905660377</v>
      </c>
      <c r="P28" s="127">
        <v>0.14009142242538331</v>
      </c>
      <c r="Q28" s="127">
        <v>0.16674509803921556</v>
      </c>
      <c r="R28" s="127">
        <v>0.25</v>
      </c>
      <c r="S28" s="127">
        <v>0.5</v>
      </c>
      <c r="T28" s="238"/>
      <c r="V28" s="420"/>
      <c r="W28" s="420"/>
      <c r="X28" s="420"/>
      <c r="Y28" s="420"/>
      <c r="Z28" s="420"/>
    </row>
    <row r="29" spans="2:28" ht="16.2" customHeight="1" x14ac:dyDescent="0.25">
      <c r="B29" s="308" t="s">
        <v>382</v>
      </c>
      <c r="C29" s="143">
        <v>126.6</v>
      </c>
      <c r="D29" s="129">
        <v>114</v>
      </c>
      <c r="E29" s="129">
        <v>100</v>
      </c>
      <c r="F29" s="129">
        <v>85.65</v>
      </c>
      <c r="G29" s="129">
        <v>69.72</v>
      </c>
      <c r="H29" s="129"/>
      <c r="I29" s="130" t="s">
        <v>18</v>
      </c>
      <c r="J29" s="127" t="s">
        <v>18</v>
      </c>
      <c r="K29" s="127" t="s">
        <v>18</v>
      </c>
      <c r="L29" s="127" t="s">
        <v>18</v>
      </c>
      <c r="M29" s="127" t="s">
        <v>18</v>
      </c>
      <c r="N29" s="131"/>
      <c r="O29" s="130">
        <f>C29/D29-1</f>
        <v>0.11052631578947358</v>
      </c>
      <c r="P29" s="127">
        <v>0.1399999999999999</v>
      </c>
      <c r="Q29" s="127">
        <v>0.16754232340922348</v>
      </c>
      <c r="R29" s="127">
        <v>0.23</v>
      </c>
      <c r="S29" s="127">
        <v>0.39</v>
      </c>
      <c r="T29" s="238"/>
      <c r="V29" s="420"/>
      <c r="W29" s="420"/>
      <c r="X29" s="420"/>
      <c r="Y29" s="420"/>
      <c r="Z29" s="420"/>
    </row>
    <row r="30" spans="2:28" x14ac:dyDescent="0.25">
      <c r="B30" s="64"/>
      <c r="C30" s="20"/>
      <c r="D30" s="8"/>
      <c r="E30" s="8"/>
      <c r="F30" s="8"/>
      <c r="G30" s="8"/>
      <c r="H30" s="8"/>
      <c r="I30" s="135"/>
      <c r="J30" s="136"/>
      <c r="K30" s="136"/>
      <c r="L30" s="136"/>
      <c r="M30" s="136"/>
      <c r="N30" s="137"/>
      <c r="O30" s="135"/>
      <c r="P30" s="136"/>
      <c r="Q30" s="136"/>
      <c r="R30" s="136"/>
      <c r="S30" s="136"/>
      <c r="T30" s="21"/>
    </row>
    <row r="31" spans="2:28" x14ac:dyDescent="0.25">
      <c r="B31" s="68" t="s">
        <v>19</v>
      </c>
      <c r="C31" s="22"/>
      <c r="D31" s="7"/>
      <c r="E31" s="7"/>
      <c r="F31" s="7"/>
      <c r="G31" s="7"/>
      <c r="H31" s="7"/>
      <c r="I31" s="22"/>
      <c r="J31" s="7"/>
      <c r="K31" s="7"/>
      <c r="L31" s="7"/>
      <c r="M31" s="7"/>
      <c r="N31" s="23"/>
      <c r="O31" s="22"/>
      <c r="P31" s="7"/>
      <c r="Q31" s="7"/>
      <c r="R31" s="7"/>
      <c r="S31" s="7"/>
      <c r="T31" s="23"/>
    </row>
    <row r="32" spans="2:28" ht="16.2" customHeight="1" x14ac:dyDescent="0.25">
      <c r="B32" s="308" t="s">
        <v>20</v>
      </c>
      <c r="C32" s="143" t="s">
        <v>18</v>
      </c>
      <c r="D32" s="129">
        <v>9.5</v>
      </c>
      <c r="E32" s="129" t="s">
        <v>18</v>
      </c>
      <c r="F32" s="129" t="s">
        <v>18</v>
      </c>
      <c r="G32" s="129" t="s">
        <v>18</v>
      </c>
      <c r="H32" s="129"/>
      <c r="I32" s="130" t="s">
        <v>18</v>
      </c>
      <c r="J32" s="129" t="s">
        <v>18</v>
      </c>
      <c r="K32" s="129" t="s">
        <v>18</v>
      </c>
      <c r="L32" s="129" t="s">
        <v>18</v>
      </c>
      <c r="M32" s="129" t="s">
        <v>18</v>
      </c>
      <c r="N32" s="238"/>
      <c r="O32" s="130" t="s">
        <v>18</v>
      </c>
      <c r="P32" s="129" t="s">
        <v>18</v>
      </c>
      <c r="Q32" s="129" t="s">
        <v>18</v>
      </c>
      <c r="R32" s="129" t="s">
        <v>18</v>
      </c>
      <c r="S32" s="129" t="s">
        <v>18</v>
      </c>
      <c r="T32" s="238"/>
    </row>
    <row r="33" spans="2:20" ht="13.8" thickBot="1" x14ac:dyDescent="0.3">
      <c r="B33" s="343"/>
      <c r="C33" s="239"/>
      <c r="D33" s="240"/>
      <c r="E33" s="240"/>
      <c r="F33" s="240"/>
      <c r="G33" s="240"/>
      <c r="H33" s="240"/>
      <c r="I33" s="239"/>
      <c r="J33" s="240"/>
      <c r="K33" s="240"/>
      <c r="L33" s="240"/>
      <c r="M33" s="240"/>
      <c r="N33" s="241"/>
      <c r="O33" s="239"/>
      <c r="P33" s="240"/>
      <c r="Q33" s="240"/>
      <c r="R33" s="240"/>
      <c r="S33" s="240"/>
      <c r="T33" s="241"/>
    </row>
    <row r="34" spans="2:20" x14ac:dyDescent="0.25">
      <c r="B34" s="344"/>
      <c r="C34" s="242"/>
      <c r="D34" s="242"/>
      <c r="E34" s="242"/>
      <c r="F34" s="242"/>
      <c r="G34" s="242"/>
      <c r="H34" s="242"/>
      <c r="I34" s="242"/>
      <c r="J34" s="242"/>
      <c r="K34" s="242"/>
      <c r="L34" s="242"/>
      <c r="M34" s="242"/>
      <c r="N34" s="242"/>
      <c r="O34" s="242"/>
      <c r="P34" s="242"/>
      <c r="Q34" s="242"/>
      <c r="R34" s="242"/>
      <c r="S34" s="242"/>
      <c r="T34" s="242"/>
    </row>
    <row r="35" spans="2:20" ht="13.8" thickBot="1" x14ac:dyDescent="0.3">
      <c r="B35" s="344"/>
      <c r="C35" s="242"/>
      <c r="D35" s="242"/>
      <c r="E35" s="242"/>
      <c r="F35" s="242"/>
      <c r="G35" s="242"/>
      <c r="H35" s="242"/>
      <c r="I35" s="242"/>
      <c r="J35" s="242"/>
      <c r="K35" s="242"/>
      <c r="L35" s="242"/>
      <c r="M35" s="242"/>
      <c r="N35" s="242"/>
      <c r="O35" s="242"/>
      <c r="P35" s="242"/>
      <c r="Q35" s="242"/>
      <c r="R35" s="242"/>
      <c r="S35" s="242"/>
      <c r="T35" s="242"/>
    </row>
    <row r="36" spans="2:20" ht="43.5" customHeight="1" thickBot="1" x14ac:dyDescent="0.3">
      <c r="B36" s="384" t="s">
        <v>0</v>
      </c>
      <c r="C36" s="243" t="s">
        <v>315</v>
      </c>
      <c r="D36" s="244" t="s">
        <v>21</v>
      </c>
      <c r="E36" s="244" t="s">
        <v>213</v>
      </c>
      <c r="F36" s="244" t="s">
        <v>32</v>
      </c>
      <c r="G36" s="244" t="s">
        <v>33</v>
      </c>
      <c r="H36" s="244"/>
      <c r="I36" s="2" t="s">
        <v>335</v>
      </c>
      <c r="J36" s="3" t="s">
        <v>77</v>
      </c>
      <c r="K36" s="3" t="s">
        <v>174</v>
      </c>
      <c r="L36" s="3" t="s">
        <v>79</v>
      </c>
      <c r="M36" s="3" t="s">
        <v>80</v>
      </c>
      <c r="N36" s="4"/>
      <c r="O36" s="2" t="s">
        <v>208</v>
      </c>
      <c r="P36" s="3" t="s">
        <v>338</v>
      </c>
      <c r="Q36" s="3" t="s">
        <v>82</v>
      </c>
      <c r="R36" s="3" t="s">
        <v>83</v>
      </c>
      <c r="S36" s="3" t="s">
        <v>84</v>
      </c>
      <c r="T36" s="4"/>
    </row>
    <row r="37" spans="2:20" x14ac:dyDescent="0.25">
      <c r="B37" s="66" t="s">
        <v>22</v>
      </c>
      <c r="C37" s="218"/>
      <c r="D37" s="219"/>
      <c r="E37" s="219"/>
      <c r="F37" s="219"/>
      <c r="G37" s="219"/>
      <c r="H37" s="219"/>
      <c r="I37" s="218"/>
      <c r="J37" s="219"/>
      <c r="K37" s="219"/>
      <c r="L37" s="219"/>
      <c r="M37" s="219"/>
      <c r="N37" s="226"/>
      <c r="O37" s="218"/>
      <c r="P37" s="219"/>
      <c r="Q37" s="219"/>
      <c r="R37" s="219"/>
      <c r="S37" s="219"/>
      <c r="T37" s="226"/>
    </row>
    <row r="38" spans="2:20" ht="15.6" customHeight="1" x14ac:dyDescent="0.25">
      <c r="B38" s="308" t="s">
        <v>23</v>
      </c>
      <c r="C38" s="19">
        <v>63905</v>
      </c>
      <c r="D38" s="5">
        <v>56203</v>
      </c>
      <c r="E38" s="5">
        <v>52429</v>
      </c>
      <c r="F38" s="5">
        <v>43650</v>
      </c>
      <c r="G38" s="5">
        <v>39818</v>
      </c>
      <c r="H38" s="5"/>
      <c r="I38" s="130">
        <v>0.12</v>
      </c>
      <c r="J38" s="127">
        <v>9.497740024937662E-2</v>
      </c>
      <c r="K38" s="127">
        <v>0.15</v>
      </c>
      <c r="L38" s="127">
        <v>0.11</v>
      </c>
      <c r="M38" s="179">
        <v>0.08</v>
      </c>
      <c r="N38" s="131"/>
      <c r="O38" s="130">
        <v>0.14000000000000001</v>
      </c>
      <c r="P38" s="127">
        <v>7.1983062808750775E-2</v>
      </c>
      <c r="Q38" s="127">
        <v>0.1861397479954181</v>
      </c>
      <c r="R38" s="127">
        <v>9.6237882364759608E-2</v>
      </c>
      <c r="S38" s="179">
        <v>0.02</v>
      </c>
      <c r="T38" s="12"/>
    </row>
    <row r="39" spans="2:20" ht="15.6" customHeight="1" x14ac:dyDescent="0.25">
      <c r="B39" s="308" t="s">
        <v>24</v>
      </c>
      <c r="C39" s="19">
        <v>61985</v>
      </c>
      <c r="D39" s="5">
        <v>54517</v>
      </c>
      <c r="E39" s="5">
        <v>50779</v>
      </c>
      <c r="F39" s="5">
        <v>42114</v>
      </c>
      <c r="G39" s="5">
        <v>38198</v>
      </c>
      <c r="H39" s="5"/>
      <c r="I39" s="130">
        <v>0.12</v>
      </c>
      <c r="J39" s="127">
        <v>9.6436185189654466E-2</v>
      </c>
      <c r="K39" s="127">
        <v>0.15698492926215701</v>
      </c>
      <c r="L39" s="127">
        <v>0.12</v>
      </c>
      <c r="M39" s="179">
        <v>0.08</v>
      </c>
      <c r="N39" s="131"/>
      <c r="O39" s="130">
        <v>0.14000000000000001</v>
      </c>
      <c r="P39" s="127">
        <v>7.3613107780775566E-2</v>
      </c>
      <c r="Q39" s="127">
        <v>0.19036424941824581</v>
      </c>
      <c r="R39" s="127">
        <v>0.10251845646368918</v>
      </c>
      <c r="S39" s="179">
        <v>0.03</v>
      </c>
      <c r="T39" s="12"/>
    </row>
    <row r="40" spans="2:20" ht="15.6" customHeight="1" x14ac:dyDescent="0.25">
      <c r="B40" s="308" t="s">
        <v>25</v>
      </c>
      <c r="C40" s="302">
        <v>14917</v>
      </c>
      <c r="D40" s="5">
        <v>14751</v>
      </c>
      <c r="E40" s="5">
        <v>12586</v>
      </c>
      <c r="F40" s="5">
        <v>9782</v>
      </c>
      <c r="G40" s="5">
        <v>7528</v>
      </c>
      <c r="H40" s="5"/>
      <c r="I40" s="130">
        <v>0.01</v>
      </c>
      <c r="J40" s="127">
        <v>0.18291900561347241</v>
      </c>
      <c r="K40" s="127">
        <v>0.29178916421671564</v>
      </c>
      <c r="L40" s="233" t="s">
        <v>220</v>
      </c>
      <c r="M40" s="127" t="s">
        <v>220</v>
      </c>
      <c r="N40" s="131"/>
      <c r="O40" s="130">
        <v>0.01</v>
      </c>
      <c r="P40" s="127">
        <v>0.1720165262990625</v>
      </c>
      <c r="Q40" s="127">
        <v>0.25771825802494375</v>
      </c>
      <c r="R40" s="127">
        <v>0.29941551540913913</v>
      </c>
      <c r="S40" s="127">
        <v>-3.4128817038747705E-2</v>
      </c>
      <c r="T40" s="12"/>
    </row>
    <row r="41" spans="2:20" ht="15.6" customHeight="1" x14ac:dyDescent="0.25">
      <c r="B41" s="308" t="s">
        <v>26</v>
      </c>
      <c r="C41" s="379">
        <v>528.62</v>
      </c>
      <c r="D41" s="129">
        <v>465.37219508155994</v>
      </c>
      <c r="E41" s="129">
        <v>434.19461697722568</v>
      </c>
      <c r="F41" s="129">
        <v>362.06038487060385</v>
      </c>
      <c r="G41" s="129">
        <v>330.49468791500664</v>
      </c>
      <c r="H41" s="129"/>
      <c r="I41" s="130">
        <v>0.12</v>
      </c>
      <c r="J41" s="127">
        <v>9.4796067567377795E-2</v>
      </c>
      <c r="K41" s="127">
        <v>0.15</v>
      </c>
      <c r="L41" s="127">
        <v>0.11</v>
      </c>
      <c r="M41" s="179">
        <v>0.08</v>
      </c>
      <c r="N41" s="131"/>
      <c r="O41" s="130">
        <v>0.14000000000000001</v>
      </c>
      <c r="P41" s="127">
        <v>7.180553808194623E-2</v>
      </c>
      <c r="Q41" s="127">
        <v>0.18427335832983527</v>
      </c>
      <c r="R41" s="179">
        <v>9.5510451785884687E-2</v>
      </c>
      <c r="S41" s="179">
        <v>0.02</v>
      </c>
      <c r="T41" s="238"/>
    </row>
    <row r="42" spans="2:20" x14ac:dyDescent="0.25">
      <c r="B42" s="65"/>
      <c r="C42" s="235"/>
      <c r="D42" s="236"/>
      <c r="E42" s="236"/>
      <c r="F42" s="236"/>
      <c r="G42" s="236"/>
      <c r="H42" s="236"/>
      <c r="I42" s="245"/>
      <c r="J42" s="246"/>
      <c r="K42" s="246"/>
      <c r="L42" s="246"/>
      <c r="M42" s="246"/>
      <c r="N42" s="247"/>
      <c r="O42" s="245"/>
      <c r="P42" s="246"/>
      <c r="Q42" s="246"/>
      <c r="R42" s="246"/>
      <c r="S42" s="246"/>
      <c r="T42" s="237"/>
    </row>
    <row r="43" spans="2:20" x14ac:dyDescent="0.25">
      <c r="B43" s="66" t="s">
        <v>27</v>
      </c>
      <c r="C43" s="218"/>
      <c r="D43" s="219"/>
      <c r="E43" s="219"/>
      <c r="F43" s="219"/>
      <c r="G43" s="219"/>
      <c r="H43" s="219"/>
      <c r="I43" s="211"/>
      <c r="J43" s="181"/>
      <c r="K43" s="181"/>
      <c r="L43" s="181"/>
      <c r="M43" s="181"/>
      <c r="N43" s="212"/>
      <c r="O43" s="211"/>
      <c r="P43" s="181"/>
      <c r="Q43" s="181"/>
      <c r="R43" s="181"/>
      <c r="S43" s="181"/>
      <c r="T43" s="226"/>
    </row>
    <row r="44" spans="2:20" ht="16.2" customHeight="1" x14ac:dyDescent="0.25">
      <c r="B44" s="308" t="s">
        <v>28</v>
      </c>
      <c r="C44" s="19">
        <v>42845</v>
      </c>
      <c r="D44" s="5">
        <v>36795</v>
      </c>
      <c r="E44" s="5">
        <v>36413</v>
      </c>
      <c r="F44" s="5">
        <v>29632</v>
      </c>
      <c r="G44" s="5">
        <v>26705</v>
      </c>
      <c r="H44" s="5"/>
      <c r="I44" s="130">
        <v>0.15</v>
      </c>
      <c r="J44" s="127">
        <v>2.676079919633878E-2</v>
      </c>
      <c r="K44" s="127">
        <v>0.17</v>
      </c>
      <c r="L44" s="127">
        <v>0.12</v>
      </c>
      <c r="M44" s="127" t="s">
        <v>220</v>
      </c>
      <c r="N44" s="131"/>
      <c r="O44" s="130">
        <v>0.16</v>
      </c>
      <c r="P44" s="127">
        <v>1.0490758794935884E-2</v>
      </c>
      <c r="Q44" s="127">
        <v>0.20336123110151183</v>
      </c>
      <c r="R44" s="127">
        <v>0.10960494289458911</v>
      </c>
      <c r="S44" s="127">
        <v>0.01</v>
      </c>
      <c r="T44" s="12"/>
    </row>
    <row r="45" spans="2:20" ht="16.2" customHeight="1" x14ac:dyDescent="0.25">
      <c r="B45" s="308" t="s">
        <v>342</v>
      </c>
      <c r="C45" s="248">
        <v>3.62</v>
      </c>
      <c r="D45" s="242">
        <v>4.2064869803563267</v>
      </c>
      <c r="E45" s="242">
        <v>4.4606801275239105</v>
      </c>
      <c r="F45" s="242">
        <v>4.037974683544304</v>
      </c>
      <c r="G45" s="242">
        <v>4.2818239392020265</v>
      </c>
      <c r="H45" s="242"/>
      <c r="I45" s="130" t="s">
        <v>18</v>
      </c>
      <c r="J45" s="127" t="s">
        <v>18</v>
      </c>
      <c r="K45" s="127" t="s">
        <v>18</v>
      </c>
      <c r="L45" s="127" t="s">
        <v>18</v>
      </c>
      <c r="M45" s="127" t="s">
        <v>18</v>
      </c>
      <c r="N45" s="131"/>
      <c r="O45" s="380" t="s">
        <v>363</v>
      </c>
      <c r="P45" s="242" t="s">
        <v>339</v>
      </c>
      <c r="Q45" s="242" t="s">
        <v>242</v>
      </c>
      <c r="R45" s="249" t="s">
        <v>243</v>
      </c>
      <c r="S45" s="242" t="s">
        <v>244</v>
      </c>
      <c r="T45" s="250"/>
    </row>
    <row r="46" spans="2:20" ht="16.2" customHeight="1" x14ac:dyDescent="0.25">
      <c r="B46" s="308" t="s">
        <v>29</v>
      </c>
      <c r="C46" s="143">
        <v>354.41</v>
      </c>
      <c r="D46" s="129">
        <v>304.67003394882835</v>
      </c>
      <c r="E46" s="129">
        <v>301.56</v>
      </c>
      <c r="F46" s="7">
        <v>245.79</v>
      </c>
      <c r="G46" s="233" t="s">
        <v>220</v>
      </c>
      <c r="H46" s="129"/>
      <c r="I46" s="130">
        <v>0.15</v>
      </c>
      <c r="J46" s="127">
        <v>2.6550874183187911E-2</v>
      </c>
      <c r="K46" s="127">
        <v>0.16</v>
      </c>
      <c r="L46" s="127" t="s">
        <v>220</v>
      </c>
      <c r="M46" s="127" t="s">
        <v>220</v>
      </c>
      <c r="N46" s="131"/>
      <c r="O46" s="130">
        <v>0.16</v>
      </c>
      <c r="P46" s="233">
        <v>1.0239746765757562E-2</v>
      </c>
      <c r="Q46" s="127">
        <v>0.2</v>
      </c>
      <c r="R46" s="233" t="s">
        <v>220</v>
      </c>
      <c r="S46" s="233" t="s">
        <v>220</v>
      </c>
      <c r="T46" s="131"/>
    </row>
    <row r="47" spans="2:20" ht="6" customHeight="1" thickBot="1" x14ac:dyDescent="0.3">
      <c r="B47" s="343"/>
      <c r="C47" s="239"/>
      <c r="D47" s="240"/>
      <c r="E47" s="240"/>
      <c r="F47" s="240"/>
      <c r="G47" s="240"/>
      <c r="H47" s="240"/>
      <c r="I47" s="239"/>
      <c r="J47" s="240"/>
      <c r="K47" s="240"/>
      <c r="L47" s="240"/>
      <c r="M47" s="240"/>
      <c r="N47" s="241"/>
      <c r="O47" s="239"/>
      <c r="P47" s="240"/>
      <c r="Q47" s="240"/>
      <c r="R47" s="240"/>
      <c r="S47" s="240"/>
      <c r="T47" s="241"/>
    </row>
    <row r="48" spans="2:20" x14ac:dyDescent="0.25">
      <c r="B48" s="345"/>
      <c r="C48" s="242"/>
      <c r="D48" s="7"/>
      <c r="E48" s="7"/>
      <c r="F48" s="7"/>
      <c r="G48" s="7"/>
      <c r="H48" s="242"/>
      <c r="I48" s="421"/>
      <c r="J48" s="421"/>
      <c r="K48" s="421"/>
      <c r="L48" s="421"/>
      <c r="M48" s="421"/>
      <c r="N48" s="421"/>
    </row>
    <row r="49" spans="2:27" ht="13.8" thickBot="1" x14ac:dyDescent="0.3"/>
    <row r="50" spans="2:27" ht="40.5" customHeight="1" thickBot="1" x14ac:dyDescent="0.3">
      <c r="B50" s="385" t="s">
        <v>0</v>
      </c>
      <c r="C50" s="2" t="s">
        <v>171</v>
      </c>
      <c r="D50" s="3" t="s">
        <v>68</v>
      </c>
      <c r="E50" s="3" t="s">
        <v>214</v>
      </c>
      <c r="F50" s="3" t="s">
        <v>69</v>
      </c>
      <c r="G50" s="3" t="s">
        <v>70</v>
      </c>
      <c r="H50" s="3"/>
      <c r="I50" s="2" t="s">
        <v>173</v>
      </c>
      <c r="J50" s="3" t="s">
        <v>77</v>
      </c>
      <c r="K50" s="3" t="s">
        <v>78</v>
      </c>
      <c r="L50" s="3" t="s">
        <v>79</v>
      </c>
      <c r="M50" s="3" t="s">
        <v>80</v>
      </c>
      <c r="N50" s="4"/>
      <c r="O50" s="2" t="s">
        <v>177</v>
      </c>
      <c r="P50" s="3" t="s">
        <v>81</v>
      </c>
      <c r="Q50" s="3" t="s">
        <v>82</v>
      </c>
      <c r="R50" s="3" t="s">
        <v>83</v>
      </c>
      <c r="S50" s="3" t="s">
        <v>84</v>
      </c>
      <c r="T50" s="4"/>
    </row>
    <row r="51" spans="2:27" x14ac:dyDescent="0.25">
      <c r="B51" s="66" t="s">
        <v>2</v>
      </c>
      <c r="C51" s="417"/>
      <c r="D51" s="196"/>
      <c r="E51" s="196"/>
      <c r="F51" s="196"/>
      <c r="G51" s="196"/>
      <c r="H51" s="196"/>
      <c r="I51" s="417"/>
      <c r="J51" s="196"/>
      <c r="K51" s="196"/>
      <c r="L51" s="196"/>
      <c r="M51" s="196"/>
      <c r="N51" s="418"/>
      <c r="O51" s="417"/>
      <c r="P51" s="196"/>
      <c r="Q51" s="196"/>
      <c r="R51" s="196"/>
      <c r="S51" s="196"/>
      <c r="T51" s="418"/>
    </row>
    <row r="52" spans="2:27" ht="15" customHeight="1" x14ac:dyDescent="0.25">
      <c r="B52" s="308" t="s">
        <v>91</v>
      </c>
      <c r="C52" s="19">
        <v>2275</v>
      </c>
      <c r="D52" s="5">
        <v>1954</v>
      </c>
      <c r="E52" s="5">
        <v>1605</v>
      </c>
      <c r="F52" s="5">
        <v>1260</v>
      </c>
      <c r="G52" s="5">
        <v>959</v>
      </c>
      <c r="H52" s="5"/>
      <c r="I52" s="130">
        <v>0.2</v>
      </c>
      <c r="J52" s="127">
        <v>0.17</v>
      </c>
      <c r="K52" s="127">
        <v>0.41713823767178648</v>
      </c>
      <c r="L52" s="127">
        <v>0.37254901960784315</v>
      </c>
      <c r="M52" s="127">
        <v>0.25359477124183005</v>
      </c>
      <c r="N52" s="12"/>
      <c r="O52" s="130">
        <v>0.16427840327533261</v>
      </c>
      <c r="P52" s="127">
        <v>0.2174454828660437</v>
      </c>
      <c r="Q52" s="127">
        <v>0.39126984126984121</v>
      </c>
      <c r="R52" s="127">
        <v>0.31386861313868608</v>
      </c>
      <c r="S52" s="127">
        <v>0.21085858585858586</v>
      </c>
      <c r="T52" s="12"/>
    </row>
    <row r="53" spans="2:27" ht="15" customHeight="1" x14ac:dyDescent="0.25">
      <c r="B53" s="308" t="s">
        <v>4</v>
      </c>
      <c r="C53" s="232">
        <v>0.65600000000000003</v>
      </c>
      <c r="D53" s="233">
        <v>0.59499999999999997</v>
      </c>
      <c r="E53" s="233">
        <v>0.54500000000000004</v>
      </c>
      <c r="F53" s="233">
        <v>0.52732319999999999</v>
      </c>
      <c r="G53" s="233">
        <v>0.502</v>
      </c>
      <c r="H53" s="233"/>
      <c r="I53" s="232" t="s">
        <v>323</v>
      </c>
      <c r="J53" s="233" t="s">
        <v>247</v>
      </c>
      <c r="K53" s="233" t="s">
        <v>302</v>
      </c>
      <c r="L53" s="233" t="s">
        <v>303</v>
      </c>
      <c r="M53" s="233" t="s">
        <v>304</v>
      </c>
      <c r="N53" s="234"/>
      <c r="O53" s="232" t="s">
        <v>294</v>
      </c>
      <c r="P53" s="233" t="s">
        <v>296</v>
      </c>
      <c r="Q53" s="233" t="s">
        <v>300</v>
      </c>
      <c r="R53" s="233" t="s">
        <v>305</v>
      </c>
      <c r="S53" s="233" t="s">
        <v>275</v>
      </c>
      <c r="T53" s="234"/>
    </row>
    <row r="54" spans="2:27" ht="15" customHeight="1" x14ac:dyDescent="0.25">
      <c r="B54" s="308" t="s">
        <v>93</v>
      </c>
      <c r="C54" s="19">
        <v>3443</v>
      </c>
      <c r="D54" s="5">
        <v>3252</v>
      </c>
      <c r="E54" s="5">
        <v>2906</v>
      </c>
      <c r="F54" s="5">
        <v>2355</v>
      </c>
      <c r="G54" s="5">
        <v>1878</v>
      </c>
      <c r="H54" s="5"/>
      <c r="I54" s="130">
        <v>0.09</v>
      </c>
      <c r="J54" s="127">
        <v>0.09</v>
      </c>
      <c r="K54" s="127">
        <v>0.37226277372262784</v>
      </c>
      <c r="L54" s="127">
        <v>0.31270903010033435</v>
      </c>
      <c r="M54" s="127">
        <v>0.15498154981549805</v>
      </c>
      <c r="N54" s="12"/>
      <c r="O54" s="130">
        <v>5.8733087330873346E-2</v>
      </c>
      <c r="P54" s="127">
        <v>0.11906400550585006</v>
      </c>
      <c r="Q54" s="127">
        <v>0.35711252653927805</v>
      </c>
      <c r="R54" s="127">
        <v>0.2539936102236422</v>
      </c>
      <c r="S54" s="127">
        <v>0.1112426035502958</v>
      </c>
      <c r="T54" s="12"/>
    </row>
    <row r="55" spans="2:27" x14ac:dyDescent="0.25">
      <c r="B55" s="65"/>
      <c r="C55" s="235"/>
      <c r="D55" s="236"/>
      <c r="E55" s="236"/>
      <c r="F55" s="236"/>
      <c r="G55" s="236"/>
      <c r="H55" s="236"/>
      <c r="I55" s="235"/>
      <c r="J55" s="236"/>
      <c r="K55" s="236"/>
      <c r="L55" s="236"/>
      <c r="M55" s="236"/>
      <c r="N55" s="237"/>
      <c r="O55" s="235"/>
      <c r="P55" s="236"/>
      <c r="Q55" s="236"/>
      <c r="R55" s="236"/>
      <c r="S55" s="236"/>
      <c r="T55" s="237"/>
    </row>
    <row r="56" spans="2:27" x14ac:dyDescent="0.25">
      <c r="B56" s="66" t="s">
        <v>6</v>
      </c>
      <c r="C56" s="218"/>
      <c r="D56" s="219"/>
      <c r="E56" s="219"/>
      <c r="F56" s="219"/>
      <c r="G56" s="219"/>
      <c r="H56" s="219"/>
      <c r="I56" s="218"/>
      <c r="J56" s="219"/>
      <c r="K56" s="219"/>
      <c r="L56" s="219"/>
      <c r="M56" s="219"/>
      <c r="N56" s="226"/>
      <c r="O56" s="218"/>
      <c r="P56" s="219"/>
      <c r="Q56" s="219"/>
      <c r="R56" s="219"/>
      <c r="S56" s="219"/>
      <c r="T56" s="226"/>
    </row>
    <row r="57" spans="2:27" ht="15.6" customHeight="1" x14ac:dyDescent="0.25">
      <c r="B57" s="308" t="s">
        <v>205</v>
      </c>
      <c r="C57" s="19">
        <v>4523</v>
      </c>
      <c r="D57" s="5">
        <v>4152</v>
      </c>
      <c r="E57" s="5">
        <v>3370</v>
      </c>
      <c r="F57" s="5">
        <v>2896</v>
      </c>
      <c r="G57" s="5">
        <v>2352</v>
      </c>
      <c r="H57" s="5"/>
      <c r="I57" s="130">
        <v>0.11458846722523419</v>
      </c>
      <c r="J57" s="127">
        <v>0.18730340291678571</v>
      </c>
      <c r="K57" s="127">
        <v>0.20881427072402947</v>
      </c>
      <c r="L57" s="127">
        <v>0.28141592920353986</v>
      </c>
      <c r="M57" s="415">
        <v>0.14000000000000001</v>
      </c>
      <c r="N57" s="12"/>
      <c r="O57" s="130">
        <v>8.9354527938342976E-2</v>
      </c>
      <c r="P57" s="127">
        <v>0.23</v>
      </c>
      <c r="Q57" s="127">
        <v>0.19337016574585641</v>
      </c>
      <c r="R57" s="127">
        <v>0.23129251700680276</v>
      </c>
      <c r="S57" s="127">
        <v>0.10995752713544116</v>
      </c>
      <c r="T57" s="12"/>
    </row>
    <row r="58" spans="2:27" ht="15.6" customHeight="1" x14ac:dyDescent="0.25">
      <c r="B58" s="308" t="s">
        <v>188</v>
      </c>
      <c r="C58" s="232">
        <v>0.17299999999999999</v>
      </c>
      <c r="D58" s="233">
        <v>0.17</v>
      </c>
      <c r="E58" s="233">
        <v>0.16300000000000001</v>
      </c>
      <c r="F58" s="233">
        <v>0.157</v>
      </c>
      <c r="G58" s="233">
        <v>0.13100000000000001</v>
      </c>
      <c r="H58" s="233"/>
      <c r="I58" s="232" t="s">
        <v>223</v>
      </c>
      <c r="J58" s="233" t="s">
        <v>229</v>
      </c>
      <c r="K58" s="129" t="s">
        <v>220</v>
      </c>
      <c r="L58" s="129" t="s">
        <v>220</v>
      </c>
      <c r="M58" s="233" t="s">
        <v>220</v>
      </c>
      <c r="N58" s="234"/>
      <c r="O58" s="232" t="s">
        <v>223</v>
      </c>
      <c r="P58" s="233" t="s">
        <v>229</v>
      </c>
      <c r="Q58" s="233" t="s">
        <v>230</v>
      </c>
      <c r="R58" s="233" t="s">
        <v>337</v>
      </c>
      <c r="S58" s="233" t="s">
        <v>219</v>
      </c>
      <c r="T58" s="234"/>
    </row>
    <row r="59" spans="2:27" ht="15.6" customHeight="1" x14ac:dyDescent="0.25">
      <c r="B59" s="308" t="s">
        <v>378</v>
      </c>
      <c r="C59" s="143">
        <v>37.578929877035563</v>
      </c>
      <c r="D59" s="129">
        <v>34.549999999999997</v>
      </c>
      <c r="E59" s="129">
        <v>28.1</v>
      </c>
      <c r="F59" s="129">
        <v>24.2</v>
      </c>
      <c r="G59" s="129">
        <v>19.650764474893474</v>
      </c>
      <c r="H59" s="129"/>
      <c r="I59" s="130">
        <v>0.11292158517056028</v>
      </c>
      <c r="J59" s="127">
        <v>0.18509365170145831</v>
      </c>
      <c r="K59" s="127">
        <v>0.208215231092437</v>
      </c>
      <c r="L59" s="127">
        <v>0.27993725143614645</v>
      </c>
      <c r="M59" s="129" t="s">
        <v>220</v>
      </c>
      <c r="N59" s="238"/>
      <c r="O59" s="130">
        <v>8.7725383579512206E-2</v>
      </c>
      <c r="P59" s="127">
        <v>0.22953736654804247</v>
      </c>
      <c r="Q59" s="127">
        <v>0.19132231404958677</v>
      </c>
      <c r="R59" s="127">
        <v>0.23150425170068023</v>
      </c>
      <c r="S59" s="127">
        <v>0.10958579756597819</v>
      </c>
      <c r="T59" s="238"/>
    </row>
    <row r="60" spans="2:27" x14ac:dyDescent="0.25">
      <c r="B60" s="65"/>
      <c r="C60" s="235"/>
      <c r="D60" s="236"/>
      <c r="E60" s="236"/>
      <c r="F60" s="236"/>
      <c r="G60" s="236"/>
      <c r="H60" s="236"/>
      <c r="I60" s="235"/>
      <c r="J60" s="236"/>
      <c r="K60" s="236"/>
      <c r="L60" s="236"/>
      <c r="M60" s="236"/>
      <c r="N60" s="237"/>
      <c r="O60" s="235"/>
      <c r="P60" s="236"/>
      <c r="Q60" s="236"/>
      <c r="R60" s="236"/>
      <c r="S60" s="236"/>
      <c r="T60" s="237"/>
    </row>
    <row r="61" spans="2:27" x14ac:dyDescent="0.25">
      <c r="B61" s="66" t="s">
        <v>8</v>
      </c>
      <c r="C61" s="218"/>
      <c r="D61" s="219"/>
      <c r="E61" s="219"/>
      <c r="F61" s="219"/>
      <c r="G61" s="219"/>
      <c r="H61" s="219"/>
      <c r="I61" s="218"/>
      <c r="J61" s="219"/>
      <c r="K61" s="219"/>
      <c r="L61" s="219"/>
      <c r="M61" s="219"/>
      <c r="N61" s="226"/>
      <c r="O61" s="218"/>
      <c r="P61" s="219"/>
      <c r="Q61" s="219"/>
      <c r="R61" s="219"/>
      <c r="S61" s="219"/>
      <c r="T61" s="226"/>
    </row>
    <row r="62" spans="2:27" ht="16.2" customHeight="1" x14ac:dyDescent="0.25">
      <c r="B62" s="308" t="s">
        <v>51</v>
      </c>
      <c r="C62" s="19">
        <v>2898</v>
      </c>
      <c r="D62" s="5">
        <v>2653</v>
      </c>
      <c r="E62" s="5">
        <v>2233</v>
      </c>
      <c r="F62" s="5">
        <v>1956</v>
      </c>
      <c r="G62" s="5">
        <v>1798</v>
      </c>
      <c r="H62" s="5"/>
      <c r="I62" s="130">
        <v>0.12021646695013533</v>
      </c>
      <c r="J62" s="127">
        <v>0.13960481099656352</v>
      </c>
      <c r="K62" s="127">
        <v>0.15999999999999992</v>
      </c>
      <c r="L62" s="127">
        <v>0.14052478134110791</v>
      </c>
      <c r="M62" s="129" t="s">
        <v>220</v>
      </c>
      <c r="N62" s="12"/>
      <c r="O62" s="130">
        <v>9.2348284960422244E-2</v>
      </c>
      <c r="P62" s="127">
        <v>0.18808777429467094</v>
      </c>
      <c r="Q62" s="127">
        <v>0.15644171779141103</v>
      </c>
      <c r="R62" s="127">
        <v>8.7875417130144573E-2</v>
      </c>
      <c r="S62" s="127">
        <v>0.11</v>
      </c>
      <c r="T62" s="12"/>
    </row>
    <row r="63" spans="2:27" ht="16.2" customHeight="1" x14ac:dyDescent="0.25">
      <c r="B63" s="308" t="s">
        <v>384</v>
      </c>
      <c r="C63" s="232">
        <v>0.14599999999999999</v>
      </c>
      <c r="D63" s="233">
        <v>0.14199999999999999</v>
      </c>
      <c r="E63" s="233">
        <v>0.13900000000000001</v>
      </c>
      <c r="F63" s="233">
        <v>0.13841173244644153</v>
      </c>
      <c r="G63" s="233">
        <v>0.13</v>
      </c>
      <c r="H63" s="233"/>
      <c r="I63" s="130" t="s">
        <v>229</v>
      </c>
      <c r="J63" s="233" t="s">
        <v>239</v>
      </c>
      <c r="K63" s="129" t="s">
        <v>220</v>
      </c>
      <c r="L63" s="129" t="s">
        <v>220</v>
      </c>
      <c r="M63" s="129" t="s">
        <v>220</v>
      </c>
      <c r="N63" s="234"/>
      <c r="O63" s="232" t="s">
        <v>221</v>
      </c>
      <c r="P63" s="233" t="s">
        <v>223</v>
      </c>
      <c r="Q63" s="233" t="s">
        <v>221</v>
      </c>
      <c r="R63" s="233" t="s">
        <v>224</v>
      </c>
      <c r="S63" s="233" t="s">
        <v>235</v>
      </c>
      <c r="T63" s="234"/>
    </row>
    <row r="64" spans="2:27" ht="16.2" customHeight="1" x14ac:dyDescent="0.25">
      <c r="B64" s="308" t="s">
        <v>94</v>
      </c>
      <c r="C64" s="19">
        <v>16405</v>
      </c>
      <c r="D64" s="5">
        <v>14429</v>
      </c>
      <c r="E64" s="5">
        <v>12174</v>
      </c>
      <c r="F64" s="5">
        <v>10332</v>
      </c>
      <c r="G64" s="5">
        <v>9633</v>
      </c>
      <c r="H64" s="5"/>
      <c r="I64" s="130">
        <v>0.1670342178274169</v>
      </c>
      <c r="J64" s="127">
        <v>0.13928148440584298</v>
      </c>
      <c r="K64" s="127">
        <v>0.20742400623538582</v>
      </c>
      <c r="L64" s="127">
        <v>0.1341383095499451</v>
      </c>
      <c r="M64" s="127">
        <v>0.11</v>
      </c>
      <c r="N64" s="12"/>
      <c r="O64" s="130">
        <v>0.13694642733384166</v>
      </c>
      <c r="P64" s="127">
        <v>0.18523081977985867</v>
      </c>
      <c r="Q64" s="127">
        <v>0.19947735191637639</v>
      </c>
      <c r="R64" s="127">
        <v>7.2563064465898552E-2</v>
      </c>
      <c r="S64" s="127">
        <v>7.0000000000000007E-2</v>
      </c>
      <c r="T64" s="12"/>
      <c r="Y64" s="422"/>
      <c r="AA64" s="422"/>
    </row>
    <row r="65" spans="2:27" ht="16.2" customHeight="1" x14ac:dyDescent="0.25">
      <c r="B65" s="308" t="s">
        <v>11</v>
      </c>
      <c r="C65" s="22"/>
      <c r="D65" s="7"/>
      <c r="E65" s="7"/>
      <c r="F65" s="7"/>
      <c r="G65" s="7"/>
      <c r="H65" s="7"/>
      <c r="I65" s="130"/>
      <c r="J65" s="7"/>
      <c r="K65" s="7"/>
      <c r="L65" s="7"/>
      <c r="M65" s="7"/>
      <c r="N65" s="23"/>
      <c r="O65" s="22"/>
      <c r="P65" s="7"/>
      <c r="Q65" s="7"/>
      <c r="R65" s="7"/>
      <c r="S65" s="7"/>
      <c r="T65" s="23"/>
    </row>
    <row r="66" spans="2:27" ht="16.2" customHeight="1" x14ac:dyDescent="0.25">
      <c r="B66" s="308" t="s">
        <v>12</v>
      </c>
      <c r="C66" s="143">
        <v>24.08</v>
      </c>
      <c r="D66" s="129">
        <v>22.075220502579466</v>
      </c>
      <c r="E66" s="129">
        <v>18.616090037515633</v>
      </c>
      <c r="F66" s="129">
        <v>16.34221739493692</v>
      </c>
      <c r="G66" s="129">
        <v>15.02214052970173</v>
      </c>
      <c r="H66" s="129"/>
      <c r="I66" s="130">
        <v>0.11843938690199707</v>
      </c>
      <c r="J66" s="127">
        <v>0.13742383989880014</v>
      </c>
      <c r="K66" s="127">
        <v>0.15806489281841674</v>
      </c>
      <c r="L66" s="127">
        <v>0.14052478134110791</v>
      </c>
      <c r="M66" s="129" t="s">
        <v>220</v>
      </c>
      <c r="N66" s="238"/>
      <c r="O66" s="130">
        <v>9.0579710144927494E-2</v>
      </c>
      <c r="P66" s="127">
        <v>0.18581401669700259</v>
      </c>
      <c r="Q66" s="127">
        <v>0.15451254652142787</v>
      </c>
      <c r="R66" s="127">
        <v>8.7875417130144573E-2</v>
      </c>
      <c r="S66" s="129" t="s">
        <v>220</v>
      </c>
      <c r="T66" s="238"/>
    </row>
    <row r="67" spans="2:27" ht="16.2" customHeight="1" x14ac:dyDescent="0.25">
      <c r="B67" s="308" t="s">
        <v>13</v>
      </c>
      <c r="C67" s="143">
        <v>24.02</v>
      </c>
      <c r="D67" s="129">
        <v>22.016597510373444</v>
      </c>
      <c r="E67" s="129">
        <v>18.580462639374272</v>
      </c>
      <c r="F67" s="129">
        <v>16.310873915943962</v>
      </c>
      <c r="G67" s="129">
        <v>14.96836496836497</v>
      </c>
      <c r="H67" s="129"/>
      <c r="I67" s="130">
        <v>0.11877037727061013</v>
      </c>
      <c r="J67" s="127">
        <v>0.13657847456902084</v>
      </c>
      <c r="K67" s="127">
        <v>0.15806859806859808</v>
      </c>
      <c r="L67" s="127">
        <v>0.14242692407183011</v>
      </c>
      <c r="M67" s="129" t="s">
        <v>220</v>
      </c>
      <c r="N67" s="238"/>
      <c r="O67" s="130">
        <v>9.0826521344232525E-2</v>
      </c>
      <c r="P67" s="127">
        <v>0.19</v>
      </c>
      <c r="Q67" s="127">
        <v>0.15451624040581113</v>
      </c>
      <c r="R67" s="127">
        <v>8.9689752382196009E-2</v>
      </c>
      <c r="S67" s="129" t="s">
        <v>220</v>
      </c>
      <c r="T67" s="238"/>
      <c r="Y67" s="422"/>
      <c r="AA67" s="422"/>
    </row>
    <row r="68" spans="2:27" x14ac:dyDescent="0.25">
      <c r="B68" s="67"/>
      <c r="C68" s="20"/>
      <c r="D68" s="8"/>
      <c r="E68" s="8"/>
      <c r="F68" s="8"/>
      <c r="G68" s="8"/>
      <c r="H68" s="8"/>
      <c r="I68" s="135"/>
      <c r="J68" s="8"/>
      <c r="K68" s="8"/>
      <c r="L68" s="8"/>
      <c r="M68" s="8"/>
      <c r="N68" s="21"/>
      <c r="O68" s="135"/>
      <c r="P68" s="8"/>
      <c r="Q68" s="8"/>
      <c r="R68" s="8"/>
      <c r="S68" s="8"/>
      <c r="T68" s="21"/>
    </row>
    <row r="69" spans="2:27" x14ac:dyDescent="0.25">
      <c r="B69" s="68" t="s">
        <v>14</v>
      </c>
      <c r="C69" s="22"/>
      <c r="D69" s="7"/>
      <c r="E69" s="7"/>
      <c r="F69" s="7"/>
      <c r="G69" s="7"/>
      <c r="H69" s="7"/>
      <c r="I69" s="130"/>
      <c r="J69" s="7"/>
      <c r="K69" s="7"/>
      <c r="L69" s="7"/>
      <c r="M69" s="7"/>
      <c r="N69" s="23"/>
      <c r="O69" s="130"/>
      <c r="P69" s="7"/>
      <c r="Q69" s="7"/>
      <c r="R69" s="7"/>
      <c r="S69" s="7"/>
      <c r="T69" s="23"/>
    </row>
    <row r="70" spans="2:27" ht="16.2" customHeight="1" x14ac:dyDescent="0.25">
      <c r="B70" s="308" t="s">
        <v>379</v>
      </c>
      <c r="C70" s="19">
        <v>2804</v>
      </c>
      <c r="D70" s="5">
        <v>2497</v>
      </c>
      <c r="E70" s="5">
        <v>2290</v>
      </c>
      <c r="F70" s="5">
        <v>2073</v>
      </c>
      <c r="G70" s="5">
        <v>1923</v>
      </c>
      <c r="H70" s="5"/>
      <c r="I70" s="130">
        <v>0.15201314708299085</v>
      </c>
      <c r="J70" s="127">
        <v>0.11</v>
      </c>
      <c r="K70" s="127">
        <v>0.12591508052708633</v>
      </c>
      <c r="L70" s="127">
        <v>0.12236058473199773</v>
      </c>
      <c r="M70" s="5" t="s">
        <v>220</v>
      </c>
      <c r="N70" s="12"/>
      <c r="O70" s="130">
        <v>0.12294753704445327</v>
      </c>
      <c r="P70" s="127">
        <v>0.15</v>
      </c>
      <c r="Q70" s="127">
        <v>0.11287988422575967</v>
      </c>
      <c r="R70" s="127">
        <v>7.8003120124805037E-2</v>
      </c>
      <c r="S70" s="5" t="s">
        <v>220</v>
      </c>
      <c r="T70" s="12"/>
    </row>
    <row r="71" spans="2:27" x14ac:dyDescent="0.25">
      <c r="B71" s="64"/>
      <c r="C71" s="20"/>
      <c r="D71" s="8"/>
      <c r="E71" s="8"/>
      <c r="F71" s="8"/>
      <c r="G71" s="8"/>
      <c r="H71" s="8"/>
      <c r="I71" s="135"/>
      <c r="J71" s="8"/>
      <c r="K71" s="8"/>
      <c r="L71" s="8"/>
      <c r="M71" s="8"/>
      <c r="N71" s="21"/>
      <c r="O71" s="135"/>
      <c r="P71" s="8"/>
      <c r="Q71" s="8"/>
      <c r="R71" s="8"/>
      <c r="S71" s="8"/>
      <c r="T71" s="21"/>
    </row>
    <row r="72" spans="2:27" x14ac:dyDescent="0.25">
      <c r="B72" s="68" t="s">
        <v>15</v>
      </c>
      <c r="C72" s="22"/>
      <c r="D72" s="7"/>
      <c r="E72" s="7"/>
      <c r="F72" s="7"/>
      <c r="G72" s="7"/>
      <c r="H72" s="7"/>
      <c r="I72" s="130"/>
      <c r="J72" s="7"/>
      <c r="K72" s="7"/>
      <c r="L72" s="7"/>
      <c r="M72" s="7"/>
      <c r="N72" s="23"/>
      <c r="O72" s="130"/>
      <c r="P72" s="7"/>
      <c r="Q72" s="7"/>
      <c r="R72" s="7"/>
      <c r="S72" s="7"/>
      <c r="T72" s="23"/>
    </row>
    <row r="73" spans="2:27" ht="16.2" customHeight="1" x14ac:dyDescent="0.25">
      <c r="B73" s="308" t="s">
        <v>245</v>
      </c>
      <c r="C73" s="143">
        <v>33.299999999999997</v>
      </c>
      <c r="D73" s="129">
        <v>29.2</v>
      </c>
      <c r="E73" s="129">
        <v>25.62</v>
      </c>
      <c r="F73" s="129">
        <v>21.9</v>
      </c>
      <c r="G73" s="129">
        <v>18.72</v>
      </c>
      <c r="H73" s="129"/>
      <c r="I73" s="130" t="s">
        <v>18</v>
      </c>
      <c r="J73" s="129" t="s">
        <v>18</v>
      </c>
      <c r="K73" s="129" t="s">
        <v>18</v>
      </c>
      <c r="L73" s="129" t="s">
        <v>18</v>
      </c>
      <c r="M73" s="129" t="s">
        <v>220</v>
      </c>
      <c r="N73" s="238"/>
      <c r="O73" s="130">
        <f>+C73/D73-1</f>
        <v>0.1404109589041096</v>
      </c>
      <c r="P73" s="127">
        <v>0.13973458235753311</v>
      </c>
      <c r="Q73" s="127">
        <v>0.17031963470319633</v>
      </c>
      <c r="R73" s="127">
        <v>0.16987179487179493</v>
      </c>
      <c r="S73" s="127">
        <v>0.16999999999999993</v>
      </c>
      <c r="T73" s="238"/>
    </row>
    <row r="74" spans="2:27" ht="5.25" customHeight="1" thickBot="1" x14ac:dyDescent="0.3">
      <c r="B74" s="343"/>
      <c r="C74" s="239"/>
      <c r="D74" s="240"/>
      <c r="E74" s="240"/>
      <c r="F74" s="240"/>
      <c r="G74" s="240"/>
      <c r="H74" s="240"/>
      <c r="I74" s="239"/>
      <c r="J74" s="240"/>
      <c r="K74" s="240"/>
      <c r="L74" s="240"/>
      <c r="M74" s="240"/>
      <c r="N74" s="241"/>
      <c r="O74" s="239"/>
      <c r="P74" s="240"/>
      <c r="Q74" s="240"/>
      <c r="R74" s="240"/>
      <c r="S74" s="240"/>
      <c r="T74" s="241"/>
    </row>
    <row r="75" spans="2:27" ht="13.8" thickBot="1" x14ac:dyDescent="0.3">
      <c r="B75" s="356" t="s">
        <v>408</v>
      </c>
      <c r="C75" s="242"/>
      <c r="D75" s="242"/>
      <c r="E75" s="242"/>
      <c r="F75" s="242"/>
      <c r="G75" s="242"/>
      <c r="H75" s="242"/>
      <c r="I75" s="219"/>
      <c r="J75" s="219"/>
      <c r="K75" s="219"/>
      <c r="L75" s="219"/>
      <c r="M75" s="219"/>
      <c r="N75" s="219"/>
      <c r="O75" s="191"/>
    </row>
    <row r="76" spans="2:27" ht="40.200000000000003" thickBot="1" x14ac:dyDescent="0.3">
      <c r="B76" s="384" t="s">
        <v>0</v>
      </c>
      <c r="C76" s="243" t="s">
        <v>172</v>
      </c>
      <c r="D76" s="244" t="s">
        <v>73</v>
      </c>
      <c r="E76" s="244" t="s">
        <v>215</v>
      </c>
      <c r="F76" s="244" t="s">
        <v>74</v>
      </c>
      <c r="G76" s="244" t="s">
        <v>75</v>
      </c>
      <c r="H76" s="244"/>
      <c r="I76" s="2" t="s">
        <v>178</v>
      </c>
      <c r="J76" s="3" t="s">
        <v>179</v>
      </c>
      <c r="K76" s="3" t="s">
        <v>180</v>
      </c>
      <c r="L76" s="3" t="s">
        <v>181</v>
      </c>
      <c r="M76" s="3" t="s">
        <v>182</v>
      </c>
      <c r="N76" s="4"/>
      <c r="O76" s="2" t="s">
        <v>183</v>
      </c>
      <c r="P76" s="3" t="s">
        <v>184</v>
      </c>
      <c r="Q76" s="3" t="s">
        <v>185</v>
      </c>
      <c r="R76" s="3" t="s">
        <v>186</v>
      </c>
      <c r="S76" s="3" t="s">
        <v>187</v>
      </c>
      <c r="T76" s="4"/>
    </row>
    <row r="77" spans="2:27" x14ac:dyDescent="0.25">
      <c r="B77" s="66" t="s">
        <v>22</v>
      </c>
      <c r="C77" s="218"/>
      <c r="D77" s="219"/>
      <c r="E77" s="219"/>
      <c r="F77" s="219"/>
      <c r="G77" s="219"/>
      <c r="H77" s="219"/>
      <c r="I77" s="218"/>
      <c r="J77" s="219"/>
      <c r="K77" s="219"/>
      <c r="L77" s="219"/>
      <c r="M77" s="219"/>
      <c r="N77" s="226"/>
      <c r="O77" s="218"/>
      <c r="P77" s="219"/>
      <c r="Q77" s="219"/>
      <c r="R77" s="219"/>
      <c r="S77" s="219"/>
      <c r="T77" s="226"/>
    </row>
    <row r="78" spans="2:27" ht="16.5" customHeight="1" x14ac:dyDescent="0.25">
      <c r="B78" s="308" t="s">
        <v>23</v>
      </c>
      <c r="C78" s="19">
        <v>61418</v>
      </c>
      <c r="D78" s="5">
        <v>53628</v>
      </c>
      <c r="E78" s="5">
        <v>48594</v>
      </c>
      <c r="F78" s="5">
        <v>41657</v>
      </c>
      <c r="G78" s="5">
        <v>40478</v>
      </c>
      <c r="H78" s="5"/>
      <c r="I78" s="130">
        <v>8.3228981110778033E-2</v>
      </c>
      <c r="J78" s="127">
        <v>0.04</v>
      </c>
      <c r="K78" s="127">
        <v>0.08</v>
      </c>
      <c r="L78" s="127">
        <v>0.04</v>
      </c>
      <c r="M78" s="5" t="s">
        <v>220</v>
      </c>
      <c r="N78" s="12"/>
      <c r="O78" s="130">
        <v>9.2788641175737929E-2</v>
      </c>
      <c r="P78" s="127">
        <v>2.2869022869022926E-2</v>
      </c>
      <c r="Q78" s="127">
        <v>9.580756013745706E-2</v>
      </c>
      <c r="R78" s="127">
        <v>4.6185142397910495E-2</v>
      </c>
      <c r="S78" s="127">
        <v>0.04</v>
      </c>
      <c r="T78" s="12"/>
    </row>
    <row r="79" spans="2:27" ht="16.5" customHeight="1" x14ac:dyDescent="0.25">
      <c r="B79" s="308" t="s">
        <v>112</v>
      </c>
      <c r="C79" s="19">
        <v>59746</v>
      </c>
      <c r="D79" s="5">
        <v>52012</v>
      </c>
      <c r="E79" s="5">
        <v>47035</v>
      </c>
      <c r="F79" s="5">
        <v>40069</v>
      </c>
      <c r="G79" s="5">
        <v>38598</v>
      </c>
      <c r="H79" s="5"/>
      <c r="I79" s="130">
        <v>8.617241755444871E-2</v>
      </c>
      <c r="J79" s="127">
        <v>0.04</v>
      </c>
      <c r="K79" s="127">
        <v>0.08</v>
      </c>
      <c r="L79" s="127">
        <v>0.05</v>
      </c>
      <c r="M79" s="5" t="s">
        <v>220</v>
      </c>
      <c r="N79" s="12"/>
      <c r="O79" s="130">
        <v>9.5915035676944704E-2</v>
      </c>
      <c r="P79" s="127">
        <v>2.4281691250320092E-2</v>
      </c>
      <c r="Q79" s="127">
        <v>9.8755758180177677E-2</v>
      </c>
      <c r="R79" s="127">
        <v>4.8981622074454112E-2</v>
      </c>
      <c r="S79" s="127">
        <v>0.04</v>
      </c>
      <c r="T79" s="12"/>
    </row>
    <row r="80" spans="2:27" ht="16.5" customHeight="1" x14ac:dyDescent="0.25">
      <c r="B80" s="308" t="s">
        <v>25</v>
      </c>
      <c r="C80" s="19">
        <v>16077</v>
      </c>
      <c r="D80" s="5">
        <v>13687</v>
      </c>
      <c r="E80" s="5">
        <v>11360</v>
      </c>
      <c r="F80" s="5">
        <v>8249</v>
      </c>
      <c r="G80" s="5">
        <v>8349</v>
      </c>
      <c r="H80" s="5"/>
      <c r="I80" s="130">
        <v>8.9522905936568087E-2</v>
      </c>
      <c r="J80" s="127">
        <v>8.6097444850023797E-2</v>
      </c>
      <c r="K80" s="127">
        <v>0.1393221043876065</v>
      </c>
      <c r="L80" s="127">
        <v>8.4110921277434691E-2</v>
      </c>
      <c r="M80" s="5" t="s">
        <v>220</v>
      </c>
      <c r="N80" s="12"/>
      <c r="O80" s="130">
        <v>8.9892210697579911E-2</v>
      </c>
      <c r="P80" s="127">
        <v>8.7478150325758675E-2</v>
      </c>
      <c r="Q80" s="127">
        <v>0.12022081373952154</v>
      </c>
      <c r="R80" s="127">
        <v>9.5775770456960618E-2</v>
      </c>
      <c r="S80" s="127">
        <v>7.0000000000000007E-2</v>
      </c>
      <c r="T80" s="12"/>
    </row>
    <row r="81" spans="2:30" ht="16.5" customHeight="1" x14ac:dyDescent="0.25">
      <c r="B81" s="308" t="s">
        <v>26</v>
      </c>
      <c r="C81" s="143">
        <v>508.04863925883035</v>
      </c>
      <c r="D81" s="129">
        <v>444.08744617422985</v>
      </c>
      <c r="E81" s="129" t="s">
        <v>220</v>
      </c>
      <c r="F81" s="129">
        <v>345.71993609428171</v>
      </c>
      <c r="G81" s="129">
        <v>335.99</v>
      </c>
      <c r="H81" s="129"/>
      <c r="I81" s="130">
        <v>8.2153726931496918E-2</v>
      </c>
      <c r="J81" s="127">
        <v>0.04</v>
      </c>
      <c r="K81" s="127">
        <v>0.08</v>
      </c>
      <c r="L81" s="127">
        <v>0.04</v>
      </c>
      <c r="M81" s="129" t="s">
        <v>220</v>
      </c>
      <c r="N81" s="238"/>
      <c r="O81" s="130">
        <v>9.17038977152278E-2</v>
      </c>
      <c r="P81" s="127">
        <v>2.2784320233806721E-2</v>
      </c>
      <c r="Q81" s="127">
        <v>9.4173922893588058E-2</v>
      </c>
      <c r="R81" s="127">
        <v>4.606805717612783E-2</v>
      </c>
      <c r="S81" s="127">
        <v>0.04</v>
      </c>
      <c r="T81" s="238"/>
    </row>
    <row r="82" spans="2:30" x14ac:dyDescent="0.25">
      <c r="B82" s="65"/>
      <c r="C82" s="235"/>
      <c r="D82" s="236"/>
      <c r="E82" s="236"/>
      <c r="F82" s="236"/>
      <c r="G82" s="236"/>
      <c r="H82" s="236"/>
      <c r="I82" s="235"/>
      <c r="J82" s="236"/>
      <c r="K82" s="236"/>
      <c r="L82" s="236"/>
      <c r="M82" s="236"/>
      <c r="N82" s="237"/>
      <c r="O82" s="235"/>
      <c r="P82" s="236"/>
      <c r="Q82" s="236"/>
      <c r="R82" s="236"/>
      <c r="S82" s="236"/>
      <c r="T82" s="237"/>
    </row>
    <row r="83" spans="2:30" x14ac:dyDescent="0.25">
      <c r="B83" s="66" t="s">
        <v>27</v>
      </c>
      <c r="C83" s="218"/>
      <c r="D83" s="219"/>
      <c r="E83" s="219"/>
      <c r="F83" s="219"/>
      <c r="G83" s="219"/>
      <c r="H83" s="219"/>
      <c r="I83" s="218"/>
      <c r="J83" s="219"/>
      <c r="K83" s="219"/>
      <c r="L83" s="219"/>
      <c r="M83" s="219"/>
      <c r="N83" s="226"/>
      <c r="O83" s="218"/>
      <c r="P83" s="219"/>
      <c r="Q83" s="219"/>
      <c r="R83" s="219"/>
      <c r="S83" s="219"/>
      <c r="T83" s="226"/>
    </row>
    <row r="84" spans="2:30" ht="16.2" customHeight="1" x14ac:dyDescent="0.25">
      <c r="B84" s="308" t="s">
        <v>28</v>
      </c>
      <c r="C84" s="19">
        <v>40271</v>
      </c>
      <c r="D84" s="5">
        <v>36328</v>
      </c>
      <c r="E84" s="5">
        <v>32700</v>
      </c>
      <c r="F84" s="5">
        <v>28203</v>
      </c>
      <c r="G84" s="5">
        <v>27602</v>
      </c>
      <c r="H84" s="5"/>
      <c r="I84" s="130">
        <v>8.3894062550465609E-2</v>
      </c>
      <c r="J84" s="127">
        <v>0.01</v>
      </c>
      <c r="K84" s="127">
        <v>7.0000000000000007E-2</v>
      </c>
      <c r="L84" s="127">
        <v>0.05</v>
      </c>
      <c r="M84" s="5" t="s">
        <v>220</v>
      </c>
      <c r="N84" s="12"/>
      <c r="O84" s="130">
        <v>9.446935724962624E-2</v>
      </c>
      <c r="P84" s="127" t="s">
        <v>125</v>
      </c>
      <c r="Q84" s="127">
        <v>8.6528077753779797E-2</v>
      </c>
      <c r="R84" s="127">
        <v>5.6094364351245041E-2</v>
      </c>
      <c r="S84" s="127">
        <v>0.05</v>
      </c>
      <c r="T84" s="12"/>
    </row>
    <row r="85" spans="2:30" ht="16.2" customHeight="1" x14ac:dyDescent="0.25">
      <c r="B85" s="308" t="s">
        <v>342</v>
      </c>
      <c r="C85" s="130">
        <v>4.1529933481152996</v>
      </c>
      <c r="D85" s="242">
        <v>4.5832926233512454</v>
      </c>
      <c r="E85" s="242">
        <v>4.33</v>
      </c>
      <c r="F85" s="242">
        <v>3.8133886255924172</v>
      </c>
      <c r="G85" s="242">
        <v>4.53</v>
      </c>
      <c r="H85" s="242"/>
      <c r="I85" s="130" t="s">
        <v>18</v>
      </c>
      <c r="J85" s="127" t="s">
        <v>18</v>
      </c>
      <c r="K85" s="127" t="s">
        <v>18</v>
      </c>
      <c r="L85" s="127" t="s">
        <v>18</v>
      </c>
      <c r="M85" s="129" t="s">
        <v>220</v>
      </c>
      <c r="N85" s="250"/>
      <c r="O85" s="130" t="str">
        <f>CONCATENATE(ROUND(C85*100,0)-ROUND(D45*100,0),"pps")</f>
        <v>-6pps</v>
      </c>
      <c r="P85" s="242" t="s">
        <v>231</v>
      </c>
      <c r="Q85" s="242" t="s">
        <v>232</v>
      </c>
      <c r="R85" s="242" t="s">
        <v>233</v>
      </c>
      <c r="S85" s="242" t="s">
        <v>234</v>
      </c>
      <c r="T85" s="250"/>
    </row>
    <row r="86" spans="2:30" ht="16.2" customHeight="1" x14ac:dyDescent="0.25">
      <c r="B86" s="308" t="s">
        <v>29</v>
      </c>
      <c r="C86" s="143">
        <v>333.12101910828022</v>
      </c>
      <c r="D86" s="129">
        <v>300.82808877111626</v>
      </c>
      <c r="E86" s="129" t="s">
        <v>220</v>
      </c>
      <c r="F86" s="129" t="s">
        <v>220</v>
      </c>
      <c r="G86" s="129" t="s">
        <v>220</v>
      </c>
      <c r="H86" s="129"/>
      <c r="I86" s="130">
        <v>8.2818148186117435E-2</v>
      </c>
      <c r="J86" s="127">
        <v>0.01</v>
      </c>
      <c r="K86" s="129" t="s">
        <v>220</v>
      </c>
      <c r="L86" s="129" t="s">
        <v>220</v>
      </c>
      <c r="M86" s="129" t="s">
        <v>220</v>
      </c>
      <c r="N86" s="238"/>
      <c r="O86" s="130">
        <v>9.3382945446582433E-2</v>
      </c>
      <c r="P86" s="127" t="s">
        <v>125</v>
      </c>
      <c r="Q86" s="129" t="s">
        <v>220</v>
      </c>
      <c r="R86" s="129" t="s">
        <v>220</v>
      </c>
      <c r="S86" s="129" t="s">
        <v>220</v>
      </c>
      <c r="T86" s="238"/>
    </row>
    <row r="87" spans="2:30" ht="6.6" customHeight="1" thickBot="1" x14ac:dyDescent="0.3">
      <c r="B87" s="343"/>
      <c r="C87" s="239"/>
      <c r="D87" s="240"/>
      <c r="E87" s="240"/>
      <c r="F87" s="240"/>
      <c r="G87" s="240"/>
      <c r="H87" s="240"/>
      <c r="I87" s="239"/>
      <c r="J87" s="240"/>
      <c r="K87" s="240"/>
      <c r="L87" s="240"/>
      <c r="M87" s="240"/>
      <c r="N87" s="241"/>
      <c r="O87" s="239"/>
      <c r="P87" s="240"/>
      <c r="Q87" s="240"/>
      <c r="R87" s="240"/>
      <c r="S87" s="240"/>
      <c r="T87" s="241"/>
    </row>
    <row r="88" spans="2:30" x14ac:dyDescent="0.25">
      <c r="X88" s="420"/>
      <c r="AA88" s="420"/>
      <c r="AD88" s="420"/>
    </row>
    <row r="89" spans="2:30" x14ac:dyDescent="0.25">
      <c r="B89" s="346" t="s">
        <v>403</v>
      </c>
    </row>
    <row r="90" spans="2:30" s="346" customFormat="1" ht="11.4" x14ac:dyDescent="0.2">
      <c r="B90" s="346" t="s">
        <v>404</v>
      </c>
      <c r="H90" s="382"/>
    </row>
    <row r="91" spans="2:30" s="346" customFormat="1" ht="11.4" x14ac:dyDescent="0.2">
      <c r="B91" s="478" t="s">
        <v>405</v>
      </c>
      <c r="C91" s="478"/>
      <c r="D91" s="478"/>
      <c r="E91" s="478"/>
      <c r="F91" s="478"/>
      <c r="G91" s="478"/>
      <c r="H91" s="478"/>
      <c r="I91" s="478"/>
      <c r="J91" s="478"/>
      <c r="K91" s="478"/>
      <c r="L91" s="478"/>
      <c r="M91" s="478"/>
      <c r="N91" s="478"/>
      <c r="O91" s="478"/>
      <c r="P91" s="478"/>
      <c r="Q91" s="478"/>
      <c r="R91" s="478"/>
      <c r="S91" s="478"/>
      <c r="T91" s="478"/>
    </row>
    <row r="92" spans="2:30" s="346" customFormat="1" ht="11.4" x14ac:dyDescent="0.2">
      <c r="B92" s="478"/>
      <c r="C92" s="478"/>
      <c r="D92" s="478"/>
      <c r="E92" s="478"/>
      <c r="F92" s="478"/>
      <c r="G92" s="478"/>
      <c r="H92" s="478"/>
      <c r="I92" s="478"/>
      <c r="J92" s="478"/>
      <c r="K92" s="478"/>
      <c r="L92" s="478"/>
      <c r="M92" s="478"/>
      <c r="N92" s="478"/>
      <c r="O92" s="478"/>
      <c r="P92" s="478"/>
      <c r="Q92" s="478"/>
      <c r="R92" s="478"/>
      <c r="S92" s="478"/>
      <c r="T92" s="478"/>
    </row>
    <row r="93" spans="2:30" s="346" customFormat="1" ht="11.4" x14ac:dyDescent="0.2">
      <c r="B93" s="346" t="s">
        <v>383</v>
      </c>
      <c r="H93" s="382"/>
    </row>
    <row r="94" spans="2:30" s="346" customFormat="1" ht="11.4" x14ac:dyDescent="0.2">
      <c r="B94" s="478" t="s">
        <v>406</v>
      </c>
      <c r="C94" s="478"/>
      <c r="D94" s="478"/>
      <c r="E94" s="478"/>
      <c r="F94" s="478"/>
      <c r="G94" s="478"/>
      <c r="H94" s="478"/>
      <c r="I94" s="478"/>
      <c r="J94" s="478"/>
      <c r="K94" s="478"/>
      <c r="L94" s="478"/>
      <c r="M94" s="478"/>
      <c r="N94" s="478"/>
      <c r="O94" s="478"/>
      <c r="P94" s="478"/>
      <c r="Q94" s="478"/>
      <c r="R94" s="478"/>
      <c r="S94" s="478"/>
      <c r="T94" s="478"/>
    </row>
    <row r="95" spans="2:30" s="346" customFormat="1" ht="11.4" x14ac:dyDescent="0.2">
      <c r="B95" s="478"/>
      <c r="C95" s="478"/>
      <c r="D95" s="478"/>
      <c r="E95" s="478"/>
      <c r="F95" s="478"/>
      <c r="G95" s="478"/>
      <c r="H95" s="478"/>
      <c r="I95" s="478"/>
      <c r="J95" s="478"/>
      <c r="K95" s="478"/>
      <c r="L95" s="478"/>
      <c r="M95" s="478"/>
      <c r="N95" s="478"/>
      <c r="O95" s="478"/>
      <c r="P95" s="478"/>
      <c r="Q95" s="478"/>
      <c r="R95" s="478"/>
      <c r="S95" s="478"/>
      <c r="T95" s="478"/>
    </row>
    <row r="96" spans="2:30" s="346" customFormat="1" ht="11.4" x14ac:dyDescent="0.2">
      <c r="B96" s="346" t="s">
        <v>407</v>
      </c>
      <c r="H96" s="382"/>
    </row>
    <row r="98" spans="2:2" x14ac:dyDescent="0.25">
      <c r="B98" s="413"/>
    </row>
  </sheetData>
  <mergeCells count="2">
    <mergeCell ref="B94:T95"/>
    <mergeCell ref="B91:T92"/>
  </mergeCells>
  <pageMargins left="0.7" right="0.7" top="0.5" bottom="0.5" header="0.3" footer="0.3"/>
  <pageSetup paperSize="9" scale="33" orientation="landscape" r:id="rId1"/>
  <headerFooter>
    <oddHeader>&amp;L&amp;14AIA Group Limited (1299.HK)&amp;R&amp;G</oddHeader>
  </headerFooter>
  <rowBreaks count="1" manualBreakCount="1">
    <brk id="49" min="1" max="19" man="1"/>
  </rowBreaks>
  <customProperties>
    <customPr name="EpmWorksheetKeyString_GU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B2:W105"/>
  <sheetViews>
    <sheetView view="pageBreakPreview" topLeftCell="A44" zoomScale="80" zoomScaleNormal="60" zoomScaleSheetLayoutView="80" workbookViewId="0">
      <selection activeCell="B55" sqref="B55"/>
    </sheetView>
  </sheetViews>
  <sheetFormatPr defaultColWidth="8.6640625" defaultRowHeight="13.2" x14ac:dyDescent="0.25"/>
  <cols>
    <col min="1" max="1" width="1.6640625" style="190" customWidth="1"/>
    <col min="2" max="2" width="28.5546875" style="190" customWidth="1"/>
    <col min="3" max="7" width="15.6640625" style="190" customWidth="1"/>
    <col min="8" max="8" width="2.44140625" style="191" customWidth="1"/>
    <col min="9" max="13" width="11.44140625" style="190" customWidth="1"/>
    <col min="14" max="14" width="1.6640625" style="190" customWidth="1"/>
    <col min="15" max="19" width="11.44140625" style="190" customWidth="1"/>
    <col min="20" max="21" width="1.6640625" style="190" customWidth="1"/>
    <col min="22" max="23" width="17.6640625" style="190" customWidth="1"/>
    <col min="24" max="16384" width="8.6640625" style="190"/>
  </cols>
  <sheetData>
    <row r="2" spans="2:23" ht="38.700000000000003" customHeight="1" x14ac:dyDescent="0.25">
      <c r="B2" s="44" t="s">
        <v>377</v>
      </c>
      <c r="C2" s="43"/>
      <c r="D2" s="43"/>
      <c r="E2" s="43"/>
      <c r="F2" s="43"/>
      <c r="G2" s="43"/>
      <c r="H2" s="43"/>
      <c r="I2" s="43"/>
      <c r="J2" s="43"/>
      <c r="K2" s="43"/>
      <c r="L2" s="43"/>
      <c r="M2" s="43"/>
      <c r="N2" s="43"/>
      <c r="O2" s="191"/>
      <c r="P2" s="191"/>
      <c r="Q2" s="191"/>
      <c r="R2" s="191"/>
      <c r="S2" s="191"/>
    </row>
    <row r="3" spans="2:23" x14ac:dyDescent="0.25">
      <c r="B3" s="1"/>
    </row>
    <row r="4" spans="2:23" ht="17.399999999999999" x14ac:dyDescent="0.3">
      <c r="B4" s="347" t="s">
        <v>90</v>
      </c>
    </row>
    <row r="5" spans="2:23" ht="9.6" customHeight="1" thickBot="1" x14ac:dyDescent="0.3">
      <c r="B5" s="1"/>
    </row>
    <row r="6" spans="2:23" ht="41.7" customHeight="1" thickBot="1" x14ac:dyDescent="0.3">
      <c r="B6" s="383" t="s">
        <v>0</v>
      </c>
      <c r="C6" s="2" t="s">
        <v>314</v>
      </c>
      <c r="D6" s="3" t="s">
        <v>1</v>
      </c>
      <c r="E6" s="3" t="s">
        <v>212</v>
      </c>
      <c r="F6" s="3" t="s">
        <v>30</v>
      </c>
      <c r="G6" s="3" t="s">
        <v>31</v>
      </c>
      <c r="H6" s="3"/>
      <c r="I6" s="2" t="s">
        <v>207</v>
      </c>
      <c r="J6" s="3" t="s">
        <v>77</v>
      </c>
      <c r="K6" s="3" t="s">
        <v>78</v>
      </c>
      <c r="L6" s="3" t="s">
        <v>79</v>
      </c>
      <c r="M6" s="3" t="s">
        <v>80</v>
      </c>
      <c r="N6" s="4"/>
      <c r="O6" s="2" t="s">
        <v>208</v>
      </c>
      <c r="P6" s="3" t="s">
        <v>81</v>
      </c>
      <c r="Q6" s="3" t="s">
        <v>82</v>
      </c>
      <c r="R6" s="3" t="s">
        <v>83</v>
      </c>
      <c r="S6" s="3" t="s">
        <v>84</v>
      </c>
      <c r="T6" s="4"/>
      <c r="U6" s="423"/>
      <c r="V6" s="307"/>
      <c r="W6" s="416"/>
    </row>
    <row r="7" spans="2:23" ht="15.75" customHeight="1" x14ac:dyDescent="0.25">
      <c r="B7" s="51" t="s">
        <v>91</v>
      </c>
      <c r="C7" s="174">
        <v>1621</v>
      </c>
      <c r="D7" s="9">
        <v>1712</v>
      </c>
      <c r="E7" s="9">
        <v>1384</v>
      </c>
      <c r="F7" s="9">
        <v>1161</v>
      </c>
      <c r="G7" s="9">
        <v>820</v>
      </c>
      <c r="H7" s="186"/>
      <c r="I7" s="251">
        <v>-0.05</v>
      </c>
      <c r="J7" s="252">
        <v>0.24</v>
      </c>
      <c r="K7" s="252">
        <v>0.34280792420327311</v>
      </c>
      <c r="L7" s="252">
        <v>0.41585365853658529</v>
      </c>
      <c r="M7" s="253">
        <v>0.32471728594507265</v>
      </c>
      <c r="N7" s="230"/>
      <c r="O7" s="251">
        <v>-0.05</v>
      </c>
      <c r="P7" s="252">
        <v>0.23699421965317913</v>
      </c>
      <c r="Q7" s="252">
        <v>0.34280792420327311</v>
      </c>
      <c r="R7" s="252">
        <v>0.41585365853658529</v>
      </c>
      <c r="S7" s="253">
        <v>0.32471728594507265</v>
      </c>
      <c r="T7" s="230"/>
    </row>
    <row r="8" spans="2:23" x14ac:dyDescent="0.25">
      <c r="B8" s="51" t="s">
        <v>92</v>
      </c>
      <c r="C8" s="178">
        <v>0.66100000000000003</v>
      </c>
      <c r="D8" s="128">
        <v>0.62</v>
      </c>
      <c r="E8" s="128">
        <v>0.53689659999999995</v>
      </c>
      <c r="F8" s="128">
        <v>0.48838559999999998</v>
      </c>
      <c r="G8" s="128">
        <v>0.62</v>
      </c>
      <c r="H8" s="184"/>
      <c r="I8" s="254" t="s">
        <v>272</v>
      </c>
      <c r="J8" s="255" t="s">
        <v>246</v>
      </c>
      <c r="K8" s="255" t="s">
        <v>247</v>
      </c>
      <c r="L8" s="255" t="s">
        <v>248</v>
      </c>
      <c r="M8" s="255" t="s">
        <v>249</v>
      </c>
      <c r="N8" s="230"/>
      <c r="O8" s="254" t="s">
        <v>272</v>
      </c>
      <c r="P8" s="255" t="s">
        <v>246</v>
      </c>
      <c r="Q8" s="255" t="s">
        <v>247</v>
      </c>
      <c r="R8" s="255" t="s">
        <v>248</v>
      </c>
      <c r="S8" s="255" t="s">
        <v>249</v>
      </c>
      <c r="T8" s="230"/>
    </row>
    <row r="9" spans="2:23" x14ac:dyDescent="0.25">
      <c r="B9" s="51" t="s">
        <v>93</v>
      </c>
      <c r="C9" s="19">
        <v>2393</v>
      </c>
      <c r="D9" s="5">
        <v>2697</v>
      </c>
      <c r="E9" s="5">
        <v>2493</v>
      </c>
      <c r="F9" s="5">
        <v>2294</v>
      </c>
      <c r="G9" s="5">
        <v>1263</v>
      </c>
      <c r="H9" s="184"/>
      <c r="I9" s="251">
        <v>-0.11</v>
      </c>
      <c r="J9" s="252">
        <v>0.08</v>
      </c>
      <c r="K9" s="252">
        <v>0.24193548387096775</v>
      </c>
      <c r="L9" s="252">
        <v>0.81631037212984947</v>
      </c>
      <c r="M9" s="253">
        <v>0.32668067226890751</v>
      </c>
      <c r="N9" s="230"/>
      <c r="O9" s="251">
        <v>-0.11</v>
      </c>
      <c r="P9" s="252">
        <v>8.1829121540312855E-2</v>
      </c>
      <c r="Q9" s="252">
        <v>0.24193548387096775</v>
      </c>
      <c r="R9" s="252">
        <v>0.81631037212984947</v>
      </c>
      <c r="S9" s="253">
        <v>0.32668067226890751</v>
      </c>
      <c r="T9" s="230"/>
    </row>
    <row r="10" spans="2:23" x14ac:dyDescent="0.25">
      <c r="B10" s="51" t="s">
        <v>94</v>
      </c>
      <c r="C10" s="19">
        <v>13107</v>
      </c>
      <c r="D10" s="5">
        <v>11444</v>
      </c>
      <c r="E10" s="5">
        <v>9535</v>
      </c>
      <c r="F10" s="5">
        <v>6873</v>
      </c>
      <c r="G10" s="5">
        <v>5115</v>
      </c>
      <c r="H10" s="186"/>
      <c r="I10" s="251">
        <v>0.15</v>
      </c>
      <c r="J10" s="252">
        <v>0.20020975353959103</v>
      </c>
      <c r="K10" s="252">
        <v>0.37261748872399236</v>
      </c>
      <c r="L10" s="252">
        <v>0.34369501466275665</v>
      </c>
      <c r="M10" s="253">
        <v>0.18</v>
      </c>
      <c r="N10" s="230"/>
      <c r="O10" s="251">
        <v>0.15</v>
      </c>
      <c r="P10" s="252">
        <v>0.20020975353959103</v>
      </c>
      <c r="Q10" s="252">
        <v>0.37261748872399236</v>
      </c>
      <c r="R10" s="252">
        <v>0.34369501466275665</v>
      </c>
      <c r="S10" s="253">
        <v>0.18</v>
      </c>
      <c r="T10" s="230"/>
    </row>
    <row r="11" spans="2:23" ht="13.8" thickBot="1" x14ac:dyDescent="0.3">
      <c r="B11" s="82" t="s">
        <v>51</v>
      </c>
      <c r="C11" s="152">
        <v>1931</v>
      </c>
      <c r="D11" s="83">
        <v>1814</v>
      </c>
      <c r="E11" s="83">
        <v>1627</v>
      </c>
      <c r="F11" s="83">
        <v>1334</v>
      </c>
      <c r="G11" s="83">
        <v>1147</v>
      </c>
      <c r="H11" s="188"/>
      <c r="I11" s="277">
        <v>0.06</v>
      </c>
      <c r="J11" s="278">
        <v>0.11493546404425325</v>
      </c>
      <c r="K11" s="278">
        <v>0.22638680659670163</v>
      </c>
      <c r="L11" s="278">
        <v>0.1630340017436791</v>
      </c>
      <c r="M11" s="258">
        <v>0.13</v>
      </c>
      <c r="N11" s="231"/>
      <c r="O11" s="277">
        <v>0.06</v>
      </c>
      <c r="P11" s="278">
        <v>0.11493546404425325</v>
      </c>
      <c r="Q11" s="278">
        <v>0.22638680659670163</v>
      </c>
      <c r="R11" s="278">
        <v>0.1630340017436791</v>
      </c>
      <c r="S11" s="258">
        <v>0.13</v>
      </c>
      <c r="T11" s="231"/>
    </row>
    <row r="12" spans="2:23" ht="13.8" thickBot="1" x14ac:dyDescent="0.3">
      <c r="B12" s="1"/>
    </row>
    <row r="13" spans="2:23" ht="41.1" customHeight="1" thickBot="1" x14ac:dyDescent="0.3">
      <c r="B13" s="383" t="s">
        <v>0</v>
      </c>
      <c r="C13" s="2" t="s">
        <v>171</v>
      </c>
      <c r="D13" s="3" t="s">
        <v>68</v>
      </c>
      <c r="E13" s="3" t="s">
        <v>214</v>
      </c>
      <c r="F13" s="3" t="s">
        <v>69</v>
      </c>
      <c r="G13" s="3" t="s">
        <v>70</v>
      </c>
      <c r="H13" s="3"/>
      <c r="I13" s="2" t="s">
        <v>173</v>
      </c>
      <c r="J13" s="3" t="s">
        <v>77</v>
      </c>
      <c r="K13" s="3" t="s">
        <v>78</v>
      </c>
      <c r="L13" s="3" t="s">
        <v>79</v>
      </c>
      <c r="M13" s="3" t="s">
        <v>80</v>
      </c>
      <c r="N13" s="4"/>
      <c r="O13" s="2" t="s">
        <v>177</v>
      </c>
      <c r="P13" s="3" t="s">
        <v>81</v>
      </c>
      <c r="Q13" s="3" t="s">
        <v>82</v>
      </c>
      <c r="R13" s="3" t="s">
        <v>83</v>
      </c>
      <c r="S13" s="3" t="s">
        <v>84</v>
      </c>
      <c r="T13" s="4"/>
      <c r="U13" s="423"/>
      <c r="V13" s="423"/>
    </row>
    <row r="14" spans="2:23" x14ac:dyDescent="0.25">
      <c r="B14" s="51" t="s">
        <v>91</v>
      </c>
      <c r="C14" s="174">
        <v>945</v>
      </c>
      <c r="D14" s="9">
        <v>796</v>
      </c>
      <c r="E14" s="9">
        <v>723</v>
      </c>
      <c r="F14" s="9">
        <v>537</v>
      </c>
      <c r="G14" s="9">
        <v>335</v>
      </c>
      <c r="H14" s="186"/>
      <c r="I14" s="251">
        <v>0.19</v>
      </c>
      <c r="J14" s="252">
        <v>0.1</v>
      </c>
      <c r="K14" s="252">
        <v>0.54189944134078205</v>
      </c>
      <c r="L14" s="252">
        <v>0.60298507462686568</v>
      </c>
      <c r="M14" s="253">
        <v>0.28846153846153855</v>
      </c>
      <c r="N14" s="257"/>
      <c r="O14" s="256">
        <v>0.18718592964824121</v>
      </c>
      <c r="P14" s="252">
        <v>0.10096818810511765</v>
      </c>
      <c r="Q14" s="252">
        <v>0.54189944134078205</v>
      </c>
      <c r="R14" s="252">
        <v>0.60298507462686568</v>
      </c>
      <c r="S14" s="253">
        <v>0.28846153846153855</v>
      </c>
      <c r="T14" s="230"/>
    </row>
    <row r="15" spans="2:23" x14ac:dyDescent="0.25">
      <c r="B15" s="51" t="s">
        <v>92</v>
      </c>
      <c r="C15" s="178">
        <v>0.68</v>
      </c>
      <c r="D15" s="128">
        <v>0.622</v>
      </c>
      <c r="E15" s="128">
        <v>0.49183349999999998</v>
      </c>
      <c r="F15" s="128">
        <v>0.5286035</v>
      </c>
      <c r="G15" s="128">
        <v>0.59599999999999997</v>
      </c>
      <c r="H15" s="184"/>
      <c r="I15" s="254" t="s">
        <v>316</v>
      </c>
      <c r="J15" s="255" t="s">
        <v>278</v>
      </c>
      <c r="K15" s="255" t="s">
        <v>279</v>
      </c>
      <c r="L15" s="255" t="s">
        <v>280</v>
      </c>
      <c r="M15" s="255" t="s">
        <v>281</v>
      </c>
      <c r="N15" s="230"/>
      <c r="O15" s="254" t="s">
        <v>316</v>
      </c>
      <c r="P15" s="255" t="s">
        <v>278</v>
      </c>
      <c r="Q15" s="255" t="s">
        <v>279</v>
      </c>
      <c r="R15" s="255" t="s">
        <v>280</v>
      </c>
      <c r="S15" s="255" t="s">
        <v>281</v>
      </c>
      <c r="T15" s="230"/>
    </row>
    <row r="16" spans="2:23" x14ac:dyDescent="0.25">
      <c r="B16" s="51" t="s">
        <v>93</v>
      </c>
      <c r="C16" s="19">
        <v>1367</v>
      </c>
      <c r="D16" s="5">
        <v>1252</v>
      </c>
      <c r="E16" s="5">
        <v>1434</v>
      </c>
      <c r="F16" s="5">
        <v>988</v>
      </c>
      <c r="G16" s="5">
        <v>540</v>
      </c>
      <c r="H16" s="184"/>
      <c r="I16" s="251">
        <v>0.09</v>
      </c>
      <c r="J16" s="252">
        <v>-0.13</v>
      </c>
      <c r="K16" s="252">
        <v>0.7165991902834008</v>
      </c>
      <c r="L16" s="252">
        <v>0.82962962962962972</v>
      </c>
      <c r="M16" s="253">
        <v>0.34663341645885293</v>
      </c>
      <c r="N16" s="257"/>
      <c r="O16" s="256">
        <v>9.1853035143770079E-2</v>
      </c>
      <c r="P16" s="252">
        <v>-0.12691771269177132</v>
      </c>
      <c r="Q16" s="252">
        <v>0.7165991902834008</v>
      </c>
      <c r="R16" s="252">
        <v>0.82962962962962972</v>
      </c>
      <c r="S16" s="253">
        <v>0.34663341645885293</v>
      </c>
      <c r="T16" s="230"/>
    </row>
    <row r="17" spans="2:22" x14ac:dyDescent="0.25">
      <c r="B17" s="51" t="s">
        <v>94</v>
      </c>
      <c r="C17" s="19">
        <v>6104</v>
      </c>
      <c r="D17" s="5">
        <v>5075</v>
      </c>
      <c r="E17" s="5">
        <v>4275</v>
      </c>
      <c r="F17" s="5">
        <v>2991</v>
      </c>
      <c r="G17" s="5">
        <v>2271</v>
      </c>
      <c r="H17" s="186"/>
      <c r="I17" s="251">
        <v>0.20275862068965522</v>
      </c>
      <c r="J17" s="252">
        <v>0.1871345029239766</v>
      </c>
      <c r="K17" s="252">
        <v>0.50685389501838851</v>
      </c>
      <c r="L17" s="252">
        <v>0.31704095112285335</v>
      </c>
      <c r="M17" s="252">
        <v>0.18</v>
      </c>
      <c r="N17" s="257"/>
      <c r="O17" s="256">
        <v>0.20275862068965522</v>
      </c>
      <c r="P17" s="252">
        <v>0.1871345029239766</v>
      </c>
      <c r="Q17" s="252">
        <v>0.50685389501838851</v>
      </c>
      <c r="R17" s="252">
        <v>0.31704095112285335</v>
      </c>
      <c r="S17" s="253">
        <v>0.18</v>
      </c>
      <c r="T17" s="230"/>
    </row>
    <row r="18" spans="2:22" ht="13.8" thickBot="1" x14ac:dyDescent="0.3">
      <c r="B18" s="82" t="s">
        <v>51</v>
      </c>
      <c r="C18" s="152">
        <v>997</v>
      </c>
      <c r="D18" s="83">
        <v>922</v>
      </c>
      <c r="E18" s="83">
        <v>821</v>
      </c>
      <c r="F18" s="83">
        <v>670</v>
      </c>
      <c r="G18" s="83">
        <v>585</v>
      </c>
      <c r="H18" s="188"/>
      <c r="I18" s="277">
        <v>8.1344902386117246E-2</v>
      </c>
      <c r="J18" s="278">
        <v>0.12302070645554197</v>
      </c>
      <c r="K18" s="278">
        <v>0.24776119402985075</v>
      </c>
      <c r="L18" s="278">
        <v>0.14529914529914523</v>
      </c>
      <c r="M18" s="258">
        <v>0.12</v>
      </c>
      <c r="N18" s="259"/>
      <c r="O18" s="305">
        <v>8.1344902386117246E-2</v>
      </c>
      <c r="P18" s="278">
        <v>0.12302070645554197</v>
      </c>
      <c r="Q18" s="278">
        <v>0.24776119402985075</v>
      </c>
      <c r="R18" s="278">
        <v>0.14529914529914523</v>
      </c>
      <c r="S18" s="258">
        <v>0.12</v>
      </c>
      <c r="T18" s="231"/>
    </row>
    <row r="19" spans="2:22" ht="13.5" customHeight="1" x14ac:dyDescent="0.25">
      <c r="B19" s="118"/>
      <c r="C19" s="79"/>
      <c r="D19" s="5"/>
      <c r="E19" s="5"/>
      <c r="F19" s="5"/>
      <c r="G19" s="5"/>
      <c r="H19" s="186"/>
      <c r="I19" s="191"/>
      <c r="J19" s="191"/>
      <c r="K19" s="191"/>
      <c r="L19" s="191"/>
      <c r="M19" s="191"/>
      <c r="N19" s="191"/>
      <c r="O19" s="191"/>
      <c r="P19" s="191"/>
      <c r="Q19" s="191"/>
      <c r="R19" s="191"/>
      <c r="S19" s="191"/>
      <c r="T19" s="191"/>
    </row>
    <row r="20" spans="2:22" ht="9.6" customHeight="1" x14ac:dyDescent="0.25">
      <c r="B20" s="1"/>
    </row>
    <row r="21" spans="2:22" ht="17.399999999999999" x14ac:dyDescent="0.3">
      <c r="B21" s="347" t="s">
        <v>95</v>
      </c>
    </row>
    <row r="22" spans="2:22" ht="9.6" customHeight="1" thickBot="1" x14ac:dyDescent="0.3">
      <c r="B22" s="1"/>
    </row>
    <row r="23" spans="2:22" ht="41.7" customHeight="1" thickBot="1" x14ac:dyDescent="0.3">
      <c r="B23" s="383" t="s">
        <v>0</v>
      </c>
      <c r="C23" s="2" t="s">
        <v>314</v>
      </c>
      <c r="D23" s="3" t="s">
        <v>1</v>
      </c>
      <c r="E23" s="3" t="s">
        <v>212</v>
      </c>
      <c r="F23" s="3" t="s">
        <v>30</v>
      </c>
      <c r="G23" s="3" t="s">
        <v>31</v>
      </c>
      <c r="H23" s="3"/>
      <c r="I23" s="2" t="s">
        <v>207</v>
      </c>
      <c r="J23" s="3" t="s">
        <v>77</v>
      </c>
      <c r="K23" s="3" t="s">
        <v>78</v>
      </c>
      <c r="L23" s="3" t="s">
        <v>79</v>
      </c>
      <c r="M23" s="3" t="s">
        <v>80</v>
      </c>
      <c r="N23" s="4"/>
      <c r="O23" s="2" t="s">
        <v>208</v>
      </c>
      <c r="P23" s="3" t="s">
        <v>81</v>
      </c>
      <c r="Q23" s="3" t="s">
        <v>82</v>
      </c>
      <c r="R23" s="3" t="s">
        <v>83</v>
      </c>
      <c r="S23" s="3" t="s">
        <v>84</v>
      </c>
      <c r="T23" s="4"/>
      <c r="U23" s="423"/>
      <c r="V23" s="423"/>
    </row>
    <row r="24" spans="2:22" ht="16.2" customHeight="1" x14ac:dyDescent="0.25">
      <c r="B24" s="51" t="s">
        <v>91</v>
      </c>
      <c r="C24" s="174">
        <v>494</v>
      </c>
      <c r="D24" s="9">
        <v>447</v>
      </c>
      <c r="E24" s="9">
        <v>381</v>
      </c>
      <c r="F24" s="9">
        <v>384</v>
      </c>
      <c r="G24" s="9">
        <v>395</v>
      </c>
      <c r="H24" s="186"/>
      <c r="I24" s="377">
        <v>0.06</v>
      </c>
      <c r="J24" s="309">
        <v>0.12</v>
      </c>
      <c r="K24" s="309">
        <v>-4.2713567839195998E-2</v>
      </c>
      <c r="L24" s="309">
        <v>5.2356020942407877E-3</v>
      </c>
      <c r="M24" s="310">
        <v>0.14825581395348841</v>
      </c>
      <c r="N24" s="311"/>
      <c r="O24" s="251">
        <v>0.11</v>
      </c>
      <c r="P24" s="252">
        <v>0.17322834645669283</v>
      </c>
      <c r="Q24" s="252">
        <v>-7.8125E-3</v>
      </c>
      <c r="R24" s="252">
        <v>-2.7848101265822822E-2</v>
      </c>
      <c r="S24" s="253">
        <v>9.4182825484764532E-2</v>
      </c>
      <c r="T24" s="257"/>
      <c r="U24" s="420"/>
    </row>
    <row r="25" spans="2:22" ht="16.2" customHeight="1" x14ac:dyDescent="0.25">
      <c r="B25" s="51" t="s">
        <v>92</v>
      </c>
      <c r="C25" s="178">
        <v>0.67700000000000005</v>
      </c>
      <c r="D25" s="128">
        <v>0.73099999999999998</v>
      </c>
      <c r="E25" s="128">
        <v>0.73431690000000005</v>
      </c>
      <c r="F25" s="128">
        <v>0.81477580000000005</v>
      </c>
      <c r="G25" s="128">
        <v>0.75800000000000001</v>
      </c>
      <c r="H25" s="184"/>
      <c r="I25" s="378" t="s">
        <v>357</v>
      </c>
      <c r="J25" s="255" t="s">
        <v>250</v>
      </c>
      <c r="K25" s="255" t="s">
        <v>251</v>
      </c>
      <c r="L25" s="255" t="s">
        <v>252</v>
      </c>
      <c r="M25" s="255" t="s">
        <v>253</v>
      </c>
      <c r="N25" s="230"/>
      <c r="O25" s="378" t="s">
        <v>358</v>
      </c>
      <c r="P25" s="255" t="s">
        <v>249</v>
      </c>
      <c r="Q25" s="255" t="s">
        <v>251</v>
      </c>
      <c r="R25" s="255" t="s">
        <v>254</v>
      </c>
      <c r="S25" s="255" t="s">
        <v>253</v>
      </c>
      <c r="T25" s="230"/>
    </row>
    <row r="26" spans="2:22" ht="16.2" customHeight="1" x14ac:dyDescent="0.25">
      <c r="B26" s="51" t="s">
        <v>93</v>
      </c>
      <c r="C26" s="19">
        <v>729</v>
      </c>
      <c r="D26" s="5">
        <v>611</v>
      </c>
      <c r="E26" s="5">
        <v>519</v>
      </c>
      <c r="F26" s="5">
        <v>471</v>
      </c>
      <c r="G26" s="5">
        <v>520</v>
      </c>
      <c r="H26" s="184"/>
      <c r="I26" s="251">
        <v>0.14000000000000001</v>
      </c>
      <c r="J26" s="252">
        <v>0.13</v>
      </c>
      <c r="K26" s="252">
        <v>6.1475409836065475E-2</v>
      </c>
      <c r="L26" s="252">
        <v>-6.175298804780871E-2</v>
      </c>
      <c r="M26" s="253">
        <v>-4.4117647058823484E-2</v>
      </c>
      <c r="N26" s="257"/>
      <c r="O26" s="251">
        <v>0.19</v>
      </c>
      <c r="P26" s="252">
        <v>0.17726396917148368</v>
      </c>
      <c r="Q26" s="252">
        <v>9.9787685774946899E-2</v>
      </c>
      <c r="R26" s="252">
        <v>-9.4230769230769229E-2</v>
      </c>
      <c r="S26" s="253">
        <v>-9.0909090909090939E-2</v>
      </c>
      <c r="T26" s="257"/>
    </row>
    <row r="27" spans="2:22" ht="16.2" customHeight="1" x14ac:dyDescent="0.25">
      <c r="B27" s="51" t="s">
        <v>94</v>
      </c>
      <c r="C27" s="19">
        <v>4352</v>
      </c>
      <c r="D27" s="5">
        <v>3895</v>
      </c>
      <c r="E27" s="5">
        <v>3559</v>
      </c>
      <c r="F27" s="5">
        <v>3327</v>
      </c>
      <c r="G27" s="5">
        <v>3324</v>
      </c>
      <c r="H27" s="186"/>
      <c r="I27" s="251">
        <v>7.0000000000000007E-2</v>
      </c>
      <c r="J27" s="252">
        <v>4.7606239913932313E-2</v>
      </c>
      <c r="K27" s="252">
        <v>2.1196283391405446E-2</v>
      </c>
      <c r="L27" s="252">
        <v>3.838951310861427E-2</v>
      </c>
      <c r="M27" s="252">
        <v>0.05</v>
      </c>
      <c r="N27" s="257"/>
      <c r="O27" s="251">
        <v>0.12</v>
      </c>
      <c r="P27" s="252">
        <v>9.4408541725203632E-2</v>
      </c>
      <c r="Q27" s="252">
        <v>5.7108506161707151E-2</v>
      </c>
      <c r="R27" s="252">
        <v>9.0252707581228719E-4</v>
      </c>
      <c r="S27" s="253">
        <v>0</v>
      </c>
      <c r="T27" s="257"/>
    </row>
    <row r="28" spans="2:22" ht="16.2" customHeight="1" thickBot="1" x14ac:dyDescent="0.3">
      <c r="B28" s="82" t="s">
        <v>51</v>
      </c>
      <c r="C28" s="152">
        <v>1064</v>
      </c>
      <c r="D28" s="83">
        <v>995</v>
      </c>
      <c r="E28" s="83">
        <v>868</v>
      </c>
      <c r="F28" s="83">
        <v>768</v>
      </c>
      <c r="G28" s="83">
        <v>681</v>
      </c>
      <c r="H28" s="188"/>
      <c r="I28" s="277">
        <v>0.03</v>
      </c>
      <c r="J28" s="278">
        <v>9.2206366630076753E-2</v>
      </c>
      <c r="K28" s="278">
        <v>9.4936708860759556E-2</v>
      </c>
      <c r="L28" s="278">
        <v>0.1707317073170731</v>
      </c>
      <c r="M28" s="83" t="s">
        <v>220</v>
      </c>
      <c r="N28" s="259"/>
      <c r="O28" s="277">
        <v>7.0000000000000007E-2</v>
      </c>
      <c r="P28" s="278">
        <v>0.1463133640552996</v>
      </c>
      <c r="Q28" s="278">
        <v>0.12630208333333326</v>
      </c>
      <c r="R28" s="278">
        <v>0.12775330396475781</v>
      </c>
      <c r="S28" s="258">
        <v>0.03</v>
      </c>
      <c r="T28" s="259"/>
    </row>
    <row r="29" spans="2:22" ht="13.8" thickBot="1" x14ac:dyDescent="0.3">
      <c r="B29" s="1"/>
    </row>
    <row r="30" spans="2:22" ht="41.1" customHeight="1" thickBot="1" x14ac:dyDescent="0.3">
      <c r="B30" s="383" t="s">
        <v>0</v>
      </c>
      <c r="C30" s="2" t="s">
        <v>171</v>
      </c>
      <c r="D30" s="3" t="s">
        <v>68</v>
      </c>
      <c r="E30" s="3" t="s">
        <v>214</v>
      </c>
      <c r="F30" s="3" t="s">
        <v>69</v>
      </c>
      <c r="G30" s="3" t="s">
        <v>70</v>
      </c>
      <c r="H30" s="3"/>
      <c r="I30" s="2" t="s">
        <v>173</v>
      </c>
      <c r="J30" s="3" t="s">
        <v>77</v>
      </c>
      <c r="K30" s="3" t="s">
        <v>78</v>
      </c>
      <c r="L30" s="3" t="s">
        <v>79</v>
      </c>
      <c r="M30" s="3" t="s">
        <v>80</v>
      </c>
      <c r="N30" s="4"/>
      <c r="O30" s="2" t="s">
        <v>177</v>
      </c>
      <c r="P30" s="3" t="s">
        <v>81</v>
      </c>
      <c r="Q30" s="3" t="s">
        <v>82</v>
      </c>
      <c r="R30" s="3" t="s">
        <v>83</v>
      </c>
      <c r="S30" s="3" t="s">
        <v>84</v>
      </c>
      <c r="T30" s="4"/>
      <c r="U30" s="423"/>
      <c r="V30" s="423"/>
    </row>
    <row r="31" spans="2:22" ht="16.2" customHeight="1" x14ac:dyDescent="0.25">
      <c r="B31" s="51" t="s">
        <v>91</v>
      </c>
      <c r="C31" s="174">
        <v>215</v>
      </c>
      <c r="D31" s="9">
        <v>204</v>
      </c>
      <c r="E31" s="9">
        <v>179</v>
      </c>
      <c r="F31" s="9">
        <v>175</v>
      </c>
      <c r="G31" s="9">
        <v>183</v>
      </c>
      <c r="H31" s="186"/>
      <c r="I31" s="251">
        <v>0.05</v>
      </c>
      <c r="J31" s="252">
        <v>0.05</v>
      </c>
      <c r="K31" s="252">
        <v>-2.8089887640449396E-2</v>
      </c>
      <c r="L31" s="252">
        <v>3.5502958579881616E-2</v>
      </c>
      <c r="M31" s="252">
        <v>0.14000000000000001</v>
      </c>
      <c r="N31" s="279"/>
      <c r="O31" s="251">
        <v>5.3921568627451011E-2</v>
      </c>
      <c r="P31" s="252">
        <v>0.13966480446927365</v>
      </c>
      <c r="Q31" s="252">
        <v>-1.1428571428571455E-2</v>
      </c>
      <c r="R31" s="252">
        <v>-4.3715846994535568E-2</v>
      </c>
      <c r="S31" s="253">
        <v>0.12962962962962954</v>
      </c>
      <c r="T31" s="230"/>
    </row>
    <row r="32" spans="2:22" ht="16.2" customHeight="1" x14ac:dyDescent="0.25">
      <c r="B32" s="51" t="s">
        <v>92</v>
      </c>
      <c r="C32" s="178">
        <v>0.66800000000000004</v>
      </c>
      <c r="D32" s="128">
        <v>0.71</v>
      </c>
      <c r="E32" s="128">
        <v>0.75348380000000004</v>
      </c>
      <c r="F32" s="128">
        <v>0.8086584</v>
      </c>
      <c r="G32" s="128">
        <v>0.71499999999999997</v>
      </c>
      <c r="H32" s="184"/>
      <c r="I32" s="254" t="s">
        <v>255</v>
      </c>
      <c r="J32" s="255" t="s">
        <v>282</v>
      </c>
      <c r="K32" s="255" t="s">
        <v>283</v>
      </c>
      <c r="L32" s="255" t="s">
        <v>284</v>
      </c>
      <c r="M32" s="255" t="s">
        <v>268</v>
      </c>
      <c r="N32" s="273"/>
      <c r="O32" s="254" t="s">
        <v>317</v>
      </c>
      <c r="P32" s="255" t="s">
        <v>255</v>
      </c>
      <c r="Q32" s="255" t="s">
        <v>285</v>
      </c>
      <c r="R32" s="255" t="s">
        <v>284</v>
      </c>
      <c r="S32" s="255" t="s">
        <v>268</v>
      </c>
      <c r="T32" s="230"/>
    </row>
    <row r="33" spans="2:22" ht="16.2" customHeight="1" x14ac:dyDescent="0.25">
      <c r="B33" s="51" t="s">
        <v>93</v>
      </c>
      <c r="C33" s="19">
        <v>321</v>
      </c>
      <c r="D33" s="5">
        <v>287</v>
      </c>
      <c r="E33" s="5">
        <v>237</v>
      </c>
      <c r="F33" s="5">
        <v>216</v>
      </c>
      <c r="G33" s="5">
        <v>256</v>
      </c>
      <c r="H33" s="184"/>
      <c r="I33" s="251">
        <v>0.11</v>
      </c>
      <c r="J33" s="252">
        <v>0.11</v>
      </c>
      <c r="K33" s="252">
        <v>5.4545454545454453E-2</v>
      </c>
      <c r="L33" s="252">
        <v>-8.8607594936708889E-2</v>
      </c>
      <c r="M33" s="252">
        <v>1.1857707509881354E-2</v>
      </c>
      <c r="N33" s="279"/>
      <c r="O33" s="251">
        <v>0.11846689895470375</v>
      </c>
      <c r="P33" s="252">
        <v>0.21097046413502119</v>
      </c>
      <c r="Q33" s="252">
        <v>7.4074074074074181E-2</v>
      </c>
      <c r="R33" s="252">
        <v>-0.15625</v>
      </c>
      <c r="S33" s="253">
        <v>0</v>
      </c>
      <c r="T33" s="230"/>
    </row>
    <row r="34" spans="2:22" ht="16.2" customHeight="1" x14ac:dyDescent="0.25">
      <c r="B34" s="51" t="s">
        <v>94</v>
      </c>
      <c r="C34" s="19">
        <v>1929</v>
      </c>
      <c r="D34" s="5">
        <v>1803</v>
      </c>
      <c r="E34" s="5">
        <v>1571</v>
      </c>
      <c r="F34" s="5">
        <v>1566</v>
      </c>
      <c r="G34" s="5">
        <v>1632</v>
      </c>
      <c r="H34" s="186"/>
      <c r="I34" s="251">
        <v>6.4569536423841001E-2</v>
      </c>
      <c r="J34" s="252">
        <v>5.0087361677344289E-2</v>
      </c>
      <c r="K34" s="252">
        <v>1.8856065367693908E-3</v>
      </c>
      <c r="L34" s="252">
        <v>3.9840637450199168E-2</v>
      </c>
      <c r="M34" s="252">
        <v>0.06</v>
      </c>
      <c r="N34" s="279"/>
      <c r="O34" s="251">
        <v>6.9883527454242866E-2</v>
      </c>
      <c r="P34" s="252">
        <v>0.14767663908338635</v>
      </c>
      <c r="Q34" s="252">
        <v>1.7879948914431676E-2</v>
      </c>
      <c r="R34" s="252">
        <v>-4.0441176470588203E-2</v>
      </c>
      <c r="S34" s="253">
        <v>0.05</v>
      </c>
      <c r="T34" s="230"/>
    </row>
    <row r="35" spans="2:22" ht="16.2" customHeight="1" thickBot="1" x14ac:dyDescent="0.3">
      <c r="B35" s="82" t="s">
        <v>51</v>
      </c>
      <c r="C35" s="152">
        <v>528</v>
      </c>
      <c r="D35" s="83">
        <v>496</v>
      </c>
      <c r="E35" s="83">
        <v>423</v>
      </c>
      <c r="F35" s="83">
        <v>367</v>
      </c>
      <c r="G35" s="83">
        <v>343</v>
      </c>
      <c r="H35" s="188"/>
      <c r="I35" s="277">
        <v>7.5356415478615046E-2</v>
      </c>
      <c r="J35" s="278">
        <v>7.1274298056155594E-2</v>
      </c>
      <c r="K35" s="278">
        <v>0.11021505376344076</v>
      </c>
      <c r="L35" s="278">
        <v>0.15408805031446549</v>
      </c>
      <c r="M35" s="278" t="s">
        <v>220</v>
      </c>
      <c r="N35" s="280"/>
      <c r="O35" s="277">
        <v>6.4516129032258007E-2</v>
      </c>
      <c r="P35" s="278">
        <v>0.17257683215130015</v>
      </c>
      <c r="Q35" s="278">
        <v>0.12534059945504095</v>
      </c>
      <c r="R35" s="278">
        <v>6.9970845481049482E-2</v>
      </c>
      <c r="S35" s="258">
        <v>0.06</v>
      </c>
      <c r="T35" s="231"/>
    </row>
    <row r="36" spans="2:22" x14ac:dyDescent="0.25">
      <c r="B36" s="1"/>
    </row>
    <row r="37" spans="2:22" ht="9.6" customHeight="1" x14ac:dyDescent="0.25">
      <c r="B37" s="1"/>
    </row>
    <row r="38" spans="2:22" ht="17.399999999999999" x14ac:dyDescent="0.3">
      <c r="B38" s="347" t="s">
        <v>96</v>
      </c>
    </row>
    <row r="39" spans="2:22" ht="9.6" customHeight="1" thickBot="1" x14ac:dyDescent="0.3">
      <c r="B39" s="1"/>
    </row>
    <row r="40" spans="2:22" ht="41.7" customHeight="1" thickBot="1" x14ac:dyDescent="0.3">
      <c r="B40" s="383" t="s">
        <v>0</v>
      </c>
      <c r="C40" s="2" t="s">
        <v>314</v>
      </c>
      <c r="D40" s="3" t="s">
        <v>1</v>
      </c>
      <c r="E40" s="3" t="s">
        <v>212</v>
      </c>
      <c r="F40" s="3" t="s">
        <v>30</v>
      </c>
      <c r="G40" s="3" t="s">
        <v>31</v>
      </c>
      <c r="H40" s="3"/>
      <c r="I40" s="2" t="s">
        <v>207</v>
      </c>
      <c r="J40" s="3" t="s">
        <v>77</v>
      </c>
      <c r="K40" s="3" t="s">
        <v>78</v>
      </c>
      <c r="L40" s="3" t="s">
        <v>79</v>
      </c>
      <c r="M40" s="3" t="s">
        <v>80</v>
      </c>
      <c r="N40" s="4"/>
      <c r="O40" s="2" t="s">
        <v>208</v>
      </c>
      <c r="P40" s="3" t="s">
        <v>81</v>
      </c>
      <c r="Q40" s="3" t="s">
        <v>82</v>
      </c>
      <c r="R40" s="3" t="s">
        <v>83</v>
      </c>
      <c r="S40" s="3" t="s">
        <v>84</v>
      </c>
      <c r="T40" s="4"/>
      <c r="U40" s="423"/>
      <c r="V40" s="423"/>
    </row>
    <row r="41" spans="2:22" ht="15" customHeight="1" x14ac:dyDescent="0.25">
      <c r="B41" s="51" t="s">
        <v>91</v>
      </c>
      <c r="C41" s="174">
        <v>352</v>
      </c>
      <c r="D41" s="9">
        <v>357</v>
      </c>
      <c r="E41" s="9">
        <v>297</v>
      </c>
      <c r="F41" s="9">
        <v>316</v>
      </c>
      <c r="G41" s="9">
        <v>341</v>
      </c>
      <c r="H41" s="186"/>
      <c r="I41" s="251">
        <v>0</v>
      </c>
      <c r="J41" s="252">
        <v>0.18</v>
      </c>
      <c r="K41" s="252">
        <v>-1.2698412698412653E-2</v>
      </c>
      <c r="L41" s="252">
        <v>-7.0588235294117618E-2</v>
      </c>
      <c r="M41" s="253">
        <v>0.23550724637681153</v>
      </c>
      <c r="N41" s="257"/>
      <c r="O41" s="251">
        <v>-0.01</v>
      </c>
      <c r="P41" s="252">
        <v>0.20202020202020199</v>
      </c>
      <c r="Q41" s="252">
        <v>-1.5822784810126556E-2</v>
      </c>
      <c r="R41" s="252">
        <v>-7.3313782991202392E-2</v>
      </c>
      <c r="S41" s="253">
        <v>0.14046822742474907</v>
      </c>
      <c r="T41" s="257"/>
    </row>
    <row r="42" spans="2:22" ht="15" customHeight="1" x14ac:dyDescent="0.25">
      <c r="B42" s="51" t="s">
        <v>92</v>
      </c>
      <c r="C42" s="178">
        <v>0.65500000000000003</v>
      </c>
      <c r="D42" s="128">
        <v>0.65400000000000003</v>
      </c>
      <c r="E42" s="128">
        <v>0.69700969999999995</v>
      </c>
      <c r="F42" s="128">
        <v>0.74128700000000003</v>
      </c>
      <c r="G42" s="128">
        <v>0.72399999999999998</v>
      </c>
      <c r="H42" s="184"/>
      <c r="I42" s="254" t="s">
        <v>235</v>
      </c>
      <c r="J42" s="255" t="s">
        <v>255</v>
      </c>
      <c r="K42" s="255" t="s">
        <v>256</v>
      </c>
      <c r="L42" s="255" t="s">
        <v>230</v>
      </c>
      <c r="M42" s="255" t="s">
        <v>236</v>
      </c>
      <c r="N42" s="230"/>
      <c r="O42" s="254" t="s">
        <v>235</v>
      </c>
      <c r="P42" s="255" t="s">
        <v>255</v>
      </c>
      <c r="Q42" s="255" t="s">
        <v>257</v>
      </c>
      <c r="R42" s="255" t="s">
        <v>258</v>
      </c>
      <c r="S42" s="255" t="s">
        <v>237</v>
      </c>
      <c r="T42" s="230"/>
    </row>
    <row r="43" spans="2:22" ht="15" customHeight="1" x14ac:dyDescent="0.25">
      <c r="B43" s="51" t="s">
        <v>93</v>
      </c>
      <c r="C43" s="19">
        <v>538</v>
      </c>
      <c r="D43" s="5">
        <v>547</v>
      </c>
      <c r="E43" s="5">
        <v>426</v>
      </c>
      <c r="F43" s="5">
        <v>427</v>
      </c>
      <c r="G43" s="5">
        <v>471</v>
      </c>
      <c r="H43" s="184"/>
      <c r="I43" s="251">
        <v>0</v>
      </c>
      <c r="J43" s="252">
        <v>0.26</v>
      </c>
      <c r="K43" s="252">
        <v>1.8823529411764683E-2</v>
      </c>
      <c r="L43" s="252">
        <v>-8.5653104925053514E-2</v>
      </c>
      <c r="M43" s="253">
        <v>4.6666666666666634E-2</v>
      </c>
      <c r="N43" s="257"/>
      <c r="O43" s="251">
        <v>-0.02</v>
      </c>
      <c r="P43" s="252">
        <v>0.284037558685446</v>
      </c>
      <c r="Q43" s="252">
        <v>1.4051522248243575E-2</v>
      </c>
      <c r="R43" s="252">
        <v>-9.3418259023354544E-2</v>
      </c>
      <c r="S43" s="253">
        <v>-3.6809815950920255E-2</v>
      </c>
      <c r="T43" s="257"/>
    </row>
    <row r="44" spans="2:22" ht="15" customHeight="1" x14ac:dyDescent="0.25">
      <c r="B44" s="51" t="s">
        <v>94</v>
      </c>
      <c r="C44" s="19">
        <v>2916</v>
      </c>
      <c r="D44" s="5">
        <v>2738</v>
      </c>
      <c r="E44" s="5">
        <v>2435</v>
      </c>
      <c r="F44" s="5">
        <v>2276</v>
      </c>
      <c r="G44" s="5">
        <v>2283</v>
      </c>
      <c r="H44" s="186"/>
      <c r="I44" s="251">
        <v>0.08</v>
      </c>
      <c r="J44" s="252">
        <v>0.10314262691377918</v>
      </c>
      <c r="K44" s="252">
        <v>6.9818824569156002E-2</v>
      </c>
      <c r="L44" s="252">
        <v>6.1892130857648109E-3</v>
      </c>
      <c r="M44" s="252">
        <v>0.06</v>
      </c>
      <c r="N44" s="257"/>
      <c r="O44" s="251">
        <v>7.0000000000000007E-2</v>
      </c>
      <c r="P44" s="252">
        <v>0.12443531827515408</v>
      </c>
      <c r="Q44" s="252">
        <v>6.3708260105448167E-2</v>
      </c>
      <c r="R44" s="252">
        <v>-3.0661410424879243E-3</v>
      </c>
      <c r="S44" s="253">
        <v>-0.02</v>
      </c>
      <c r="T44" s="257"/>
    </row>
    <row r="45" spans="2:22" ht="15" customHeight="1" thickBot="1" x14ac:dyDescent="0.3">
      <c r="B45" s="82" t="s">
        <v>51</v>
      </c>
      <c r="C45" s="152">
        <v>583</v>
      </c>
      <c r="D45" s="83">
        <v>558</v>
      </c>
      <c r="E45" s="83">
        <v>513</v>
      </c>
      <c r="F45" s="83">
        <v>453</v>
      </c>
      <c r="G45" s="83">
        <v>426</v>
      </c>
      <c r="H45" s="188"/>
      <c r="I45" s="277">
        <v>0.06</v>
      </c>
      <c r="J45" s="278">
        <v>7.1017274472168879E-2</v>
      </c>
      <c r="K45" s="278">
        <v>0.11504424778761058</v>
      </c>
      <c r="L45" s="278">
        <v>6.3380281690140761E-2</v>
      </c>
      <c r="M45" s="278" t="s">
        <v>220</v>
      </c>
      <c r="N45" s="259"/>
      <c r="O45" s="277">
        <v>0.04</v>
      </c>
      <c r="P45" s="278">
        <v>8.7719298245614086E-2</v>
      </c>
      <c r="Q45" s="278">
        <v>0.11258278145695355</v>
      </c>
      <c r="R45" s="278">
        <v>6.3380281690140761E-2</v>
      </c>
      <c r="S45" s="258">
        <v>0</v>
      </c>
      <c r="T45" s="259"/>
    </row>
    <row r="46" spans="2:22" ht="13.8" thickBot="1" x14ac:dyDescent="0.3">
      <c r="B46" s="1"/>
    </row>
    <row r="47" spans="2:22" ht="41.1" customHeight="1" thickBot="1" x14ac:dyDescent="0.3">
      <c r="B47" s="383" t="s">
        <v>0</v>
      </c>
      <c r="C47" s="2" t="s">
        <v>171</v>
      </c>
      <c r="D47" s="3" t="s">
        <v>68</v>
      </c>
      <c r="E47" s="3" t="s">
        <v>214</v>
      </c>
      <c r="F47" s="3" t="s">
        <v>69</v>
      </c>
      <c r="G47" s="3" t="s">
        <v>70</v>
      </c>
      <c r="H47" s="3"/>
      <c r="I47" s="2" t="s">
        <v>173</v>
      </c>
      <c r="J47" s="3" t="s">
        <v>77</v>
      </c>
      <c r="K47" s="3" t="s">
        <v>78</v>
      </c>
      <c r="L47" s="3" t="s">
        <v>79</v>
      </c>
      <c r="M47" s="3" t="s">
        <v>80</v>
      </c>
      <c r="N47" s="4"/>
      <c r="O47" s="2" t="s">
        <v>177</v>
      </c>
      <c r="P47" s="3" t="s">
        <v>81</v>
      </c>
      <c r="Q47" s="3" t="s">
        <v>82</v>
      </c>
      <c r="R47" s="3" t="s">
        <v>83</v>
      </c>
      <c r="S47" s="3" t="s">
        <v>84</v>
      </c>
      <c r="T47" s="4"/>
      <c r="U47" s="423"/>
      <c r="V47" s="423"/>
    </row>
    <row r="48" spans="2:22" ht="15.6" customHeight="1" x14ac:dyDescent="0.25">
      <c r="B48" s="51" t="s">
        <v>91</v>
      </c>
      <c r="C48" s="174">
        <v>173</v>
      </c>
      <c r="D48" s="9">
        <v>178</v>
      </c>
      <c r="E48" s="9">
        <v>138</v>
      </c>
      <c r="F48" s="9">
        <v>152</v>
      </c>
      <c r="G48" s="9">
        <v>142</v>
      </c>
      <c r="H48" s="186"/>
      <c r="I48" s="251">
        <v>0</v>
      </c>
      <c r="J48" s="252">
        <v>0.22</v>
      </c>
      <c r="K48" s="252">
        <v>-9.9999999999999978E-2</v>
      </c>
      <c r="L48" s="252">
        <v>0.10144927536231885</v>
      </c>
      <c r="M48" s="260">
        <v>0.19327731092436973</v>
      </c>
      <c r="N48" s="279"/>
      <c r="O48" s="251">
        <v>-2.8089887640449396E-2</v>
      </c>
      <c r="P48" s="252">
        <v>0.28985507246376807</v>
      </c>
      <c r="Q48" s="252">
        <v>-0.11184210526315785</v>
      </c>
      <c r="R48" s="252">
        <v>7.0422535211267512E-2</v>
      </c>
      <c r="S48" s="261">
        <v>0.11811023622047245</v>
      </c>
      <c r="T48" s="257"/>
    </row>
    <row r="49" spans="2:22" ht="15.6" customHeight="1" x14ac:dyDescent="0.25">
      <c r="B49" s="51" t="s">
        <v>92</v>
      </c>
      <c r="C49" s="178">
        <v>0.64800000000000002</v>
      </c>
      <c r="D49" s="128">
        <v>0.61399999999999999</v>
      </c>
      <c r="E49" s="128">
        <v>0.71148889999999998</v>
      </c>
      <c r="F49" s="128">
        <v>0.71097399999999999</v>
      </c>
      <c r="G49" s="128">
        <v>0.629</v>
      </c>
      <c r="H49" s="184"/>
      <c r="I49" s="254" t="s">
        <v>318</v>
      </c>
      <c r="J49" s="255" t="s">
        <v>286</v>
      </c>
      <c r="K49" s="255" t="s">
        <v>238</v>
      </c>
      <c r="L49" s="255" t="s">
        <v>287</v>
      </c>
      <c r="M49" s="262" t="s">
        <v>270</v>
      </c>
      <c r="N49" s="273"/>
      <c r="O49" s="254" t="s">
        <v>318</v>
      </c>
      <c r="P49" s="255" t="s">
        <v>286</v>
      </c>
      <c r="Q49" s="255" t="s">
        <v>288</v>
      </c>
      <c r="R49" s="255" t="s">
        <v>268</v>
      </c>
      <c r="S49" s="262" t="s">
        <v>289</v>
      </c>
      <c r="T49" s="230"/>
    </row>
    <row r="50" spans="2:22" ht="15.6" customHeight="1" x14ac:dyDescent="0.25">
      <c r="B50" s="51" t="s">
        <v>93</v>
      </c>
      <c r="C50" s="19">
        <v>267</v>
      </c>
      <c r="D50" s="5">
        <v>290</v>
      </c>
      <c r="E50" s="5">
        <v>194</v>
      </c>
      <c r="F50" s="5">
        <v>214</v>
      </c>
      <c r="G50" s="5">
        <v>225</v>
      </c>
      <c r="H50" s="184"/>
      <c r="I50" s="251">
        <v>-0.06</v>
      </c>
      <c r="J50" s="252">
        <v>0.42</v>
      </c>
      <c r="K50" s="252">
        <v>-0.11374407582938384</v>
      </c>
      <c r="L50" s="252">
        <v>-1.834862385321101E-2</v>
      </c>
      <c r="M50" s="260">
        <v>0.125</v>
      </c>
      <c r="N50" s="279"/>
      <c r="O50" s="251">
        <v>-7.9310344827586254E-2</v>
      </c>
      <c r="P50" s="252">
        <v>0.49484536082474229</v>
      </c>
      <c r="Q50" s="252">
        <v>-0.12616822429906538</v>
      </c>
      <c r="R50" s="252">
        <v>-4.8888888888888871E-2</v>
      </c>
      <c r="S50" s="261">
        <v>5.1401869158878455E-2</v>
      </c>
      <c r="T50" s="257"/>
    </row>
    <row r="51" spans="2:22" ht="15.6" customHeight="1" x14ac:dyDescent="0.25">
      <c r="B51" s="51" t="s">
        <v>94</v>
      </c>
      <c r="C51" s="19">
        <v>1456</v>
      </c>
      <c r="D51" s="5">
        <v>1392</v>
      </c>
      <c r="E51" s="5">
        <v>1172</v>
      </c>
      <c r="F51" s="5">
        <v>1114</v>
      </c>
      <c r="G51" s="5">
        <v>1141</v>
      </c>
      <c r="H51" s="186"/>
      <c r="I51" s="251">
        <v>7.2164948453608213E-2</v>
      </c>
      <c r="J51" s="252">
        <v>0.12077294685990347</v>
      </c>
      <c r="K51" s="252">
        <v>4.193254329990892E-2</v>
      </c>
      <c r="L51" s="252">
        <v>1.0889292196007316E-2</v>
      </c>
      <c r="M51" s="252">
        <v>7.0000000000000007E-2</v>
      </c>
      <c r="N51" s="279"/>
      <c r="O51" s="251">
        <v>4.5977011494252817E-2</v>
      </c>
      <c r="P51" s="252">
        <v>0.18771331058020468</v>
      </c>
      <c r="Q51" s="252">
        <v>2.6032315978456122E-2</v>
      </c>
      <c r="R51" s="252">
        <v>-2.366345311130591E-2</v>
      </c>
      <c r="S51" s="253">
        <v>0.01</v>
      </c>
      <c r="T51" s="257"/>
    </row>
    <row r="52" spans="2:22" ht="15.6" customHeight="1" thickBot="1" x14ac:dyDescent="0.3">
      <c r="B52" s="82" t="s">
        <v>51</v>
      </c>
      <c r="C52" s="152">
        <v>281</v>
      </c>
      <c r="D52" s="83">
        <v>273</v>
      </c>
      <c r="E52" s="83">
        <v>240</v>
      </c>
      <c r="F52" s="83">
        <v>211</v>
      </c>
      <c r="G52" s="83">
        <v>201</v>
      </c>
      <c r="H52" s="188"/>
      <c r="I52" s="277">
        <v>5.2434456928838857E-2</v>
      </c>
      <c r="J52" s="278">
        <v>9.2000000000000082E-2</v>
      </c>
      <c r="K52" s="278">
        <v>0.12440191387559807</v>
      </c>
      <c r="L52" s="278">
        <v>7.6530612244897878E-2</v>
      </c>
      <c r="M52" s="278" t="s">
        <v>220</v>
      </c>
      <c r="N52" s="280"/>
      <c r="O52" s="277">
        <v>2.93040293040292E-2</v>
      </c>
      <c r="P52" s="278">
        <v>0.13749999999999996</v>
      </c>
      <c r="Q52" s="278">
        <v>0.11374407582938395</v>
      </c>
      <c r="R52" s="278">
        <v>4.9751243781094523E-2</v>
      </c>
      <c r="S52" s="258">
        <v>-0.01</v>
      </c>
      <c r="T52" s="259"/>
    </row>
    <row r="53" spans="2:22" x14ac:dyDescent="0.25">
      <c r="B53" s="1"/>
    </row>
    <row r="54" spans="2:22" ht="9.6" customHeight="1" x14ac:dyDescent="0.25">
      <c r="B54" s="1"/>
    </row>
    <row r="55" spans="2:22" ht="17.399999999999999" x14ac:dyDescent="0.3">
      <c r="B55" s="347" t="s">
        <v>97</v>
      </c>
    </row>
    <row r="56" spans="2:22" ht="9.6" customHeight="1" thickBot="1" x14ac:dyDescent="0.3">
      <c r="B56" s="1"/>
    </row>
    <row r="57" spans="2:22" ht="41.7" customHeight="1" thickBot="1" x14ac:dyDescent="0.3">
      <c r="B57" s="383" t="s">
        <v>0</v>
      </c>
      <c r="C57" s="2" t="s">
        <v>314</v>
      </c>
      <c r="D57" s="3" t="s">
        <v>1</v>
      </c>
      <c r="E57" s="3" t="s">
        <v>212</v>
      </c>
      <c r="F57" s="3" t="s">
        <v>30</v>
      </c>
      <c r="G57" s="3" t="s">
        <v>31</v>
      </c>
      <c r="H57" s="3"/>
      <c r="I57" s="2" t="s">
        <v>207</v>
      </c>
      <c r="J57" s="3" t="s">
        <v>77</v>
      </c>
      <c r="K57" s="3" t="s">
        <v>78</v>
      </c>
      <c r="L57" s="3" t="s">
        <v>79</v>
      </c>
      <c r="M57" s="3" t="s">
        <v>80</v>
      </c>
      <c r="N57" s="4"/>
      <c r="O57" s="2" t="s">
        <v>208</v>
      </c>
      <c r="P57" s="3" t="s">
        <v>81</v>
      </c>
      <c r="Q57" s="3" t="s">
        <v>82</v>
      </c>
      <c r="R57" s="3" t="s">
        <v>83</v>
      </c>
      <c r="S57" s="3" t="s">
        <v>84</v>
      </c>
      <c r="T57" s="4"/>
      <c r="U57" s="423"/>
      <c r="V57" s="423"/>
    </row>
    <row r="58" spans="2:22" ht="15.6" customHeight="1" x14ac:dyDescent="0.25">
      <c r="B58" s="51" t="s">
        <v>91</v>
      </c>
      <c r="C58" s="174">
        <v>258</v>
      </c>
      <c r="D58" s="9">
        <v>247</v>
      </c>
      <c r="E58" s="9">
        <v>215</v>
      </c>
      <c r="F58" s="9">
        <v>198</v>
      </c>
      <c r="G58" s="9">
        <v>172</v>
      </c>
      <c r="H58" s="186"/>
      <c r="I58" s="251">
        <v>7.0000000000000007E-2</v>
      </c>
      <c r="J58" s="252">
        <v>0.08</v>
      </c>
      <c r="K58" s="252">
        <v>0.16402116402116396</v>
      </c>
      <c r="L58" s="252">
        <v>0.22680127464008049</v>
      </c>
      <c r="M58" s="253">
        <v>0.27407407407407414</v>
      </c>
      <c r="N58" s="257"/>
      <c r="O58" s="251">
        <v>0.04</v>
      </c>
      <c r="P58" s="252">
        <v>0.14883720930232558</v>
      </c>
      <c r="Q58" s="252">
        <v>0.11111111111111116</v>
      </c>
      <c r="R58" s="252">
        <v>0.15116279069767447</v>
      </c>
      <c r="S58" s="253">
        <v>6.8322981366459645E-2</v>
      </c>
      <c r="T58" s="257"/>
    </row>
    <row r="59" spans="2:22" ht="15.6" customHeight="1" x14ac:dyDescent="0.25">
      <c r="B59" s="51" t="s">
        <v>92</v>
      </c>
      <c r="C59" s="178">
        <v>0.63100000000000001</v>
      </c>
      <c r="D59" s="128">
        <v>0.63800000000000001</v>
      </c>
      <c r="E59" s="128">
        <v>0.62476560000000003</v>
      </c>
      <c r="F59" s="128">
        <v>0.57095890000000005</v>
      </c>
      <c r="G59" s="128">
        <v>0.57899999999999996</v>
      </c>
      <c r="H59" s="184"/>
      <c r="I59" s="378" t="s">
        <v>227</v>
      </c>
      <c r="J59" s="255" t="s">
        <v>230</v>
      </c>
      <c r="K59" s="255" t="s">
        <v>259</v>
      </c>
      <c r="L59" s="255" t="s">
        <v>260</v>
      </c>
      <c r="M59" s="255" t="s">
        <v>246</v>
      </c>
      <c r="N59" s="230"/>
      <c r="O59" s="378" t="s">
        <v>227</v>
      </c>
      <c r="P59" s="255" t="s">
        <v>261</v>
      </c>
      <c r="Q59" s="255" t="s">
        <v>252</v>
      </c>
      <c r="R59" s="255" t="s">
        <v>260</v>
      </c>
      <c r="S59" s="255" t="s">
        <v>262</v>
      </c>
      <c r="T59" s="230"/>
    </row>
    <row r="60" spans="2:22" ht="15.6" customHeight="1" x14ac:dyDescent="0.25">
      <c r="B60" s="51" t="s">
        <v>93</v>
      </c>
      <c r="C60" s="19">
        <v>406</v>
      </c>
      <c r="D60" s="5">
        <v>382</v>
      </c>
      <c r="E60" s="5">
        <v>340</v>
      </c>
      <c r="F60" s="5">
        <v>341</v>
      </c>
      <c r="G60" s="5">
        <v>292</v>
      </c>
      <c r="H60" s="184"/>
      <c r="I60" s="251">
        <v>0.09</v>
      </c>
      <c r="J60" s="252">
        <v>0.05</v>
      </c>
      <c r="K60" s="252">
        <v>6.7484662576687171E-2</v>
      </c>
      <c r="L60" s="252">
        <v>0.24908424908424909</v>
      </c>
      <c r="M60" s="253">
        <v>7.3529411764705843E-2</v>
      </c>
      <c r="N60" s="257"/>
      <c r="O60" s="251">
        <v>0.06</v>
      </c>
      <c r="P60" s="252">
        <v>0.12352941176470589</v>
      </c>
      <c r="Q60" s="252">
        <v>2.0527859237536639E-2</v>
      </c>
      <c r="R60" s="252">
        <v>0.16780821917808209</v>
      </c>
      <c r="S60" s="253">
        <v>-8.7500000000000022E-2</v>
      </c>
      <c r="T60" s="257"/>
    </row>
    <row r="61" spans="2:22" ht="15.6" customHeight="1" x14ac:dyDescent="0.25">
      <c r="B61" s="51" t="s">
        <v>94</v>
      </c>
      <c r="C61" s="19">
        <v>2142</v>
      </c>
      <c r="D61" s="5">
        <v>2083</v>
      </c>
      <c r="E61" s="5">
        <v>1848</v>
      </c>
      <c r="F61" s="5">
        <v>1795</v>
      </c>
      <c r="G61" s="5">
        <v>1825</v>
      </c>
      <c r="H61" s="186"/>
      <c r="I61" s="251">
        <v>0.06</v>
      </c>
      <c r="J61" s="252">
        <v>5.8973055414336617E-2</v>
      </c>
      <c r="K61" s="252">
        <v>6.359393232205357E-2</v>
      </c>
      <c r="L61" s="252">
        <v>6.3388625592416981E-2</v>
      </c>
      <c r="M61" s="252">
        <v>0.03</v>
      </c>
      <c r="N61" s="257"/>
      <c r="O61" s="251">
        <v>0.03</v>
      </c>
      <c r="P61" s="252">
        <v>0.12716450216450226</v>
      </c>
      <c r="Q61" s="252">
        <v>1.5598885793871808E-2</v>
      </c>
      <c r="R61" s="252">
        <v>-1.6438356164383605E-2</v>
      </c>
      <c r="S61" s="253">
        <v>-0.12</v>
      </c>
      <c r="T61" s="257"/>
    </row>
    <row r="62" spans="2:22" ht="15.6" customHeight="1" thickBot="1" x14ac:dyDescent="0.3">
      <c r="B62" s="82" t="s">
        <v>51</v>
      </c>
      <c r="C62" s="152">
        <v>333</v>
      </c>
      <c r="D62" s="83">
        <v>320</v>
      </c>
      <c r="E62" s="83">
        <v>274</v>
      </c>
      <c r="F62" s="83">
        <v>265</v>
      </c>
      <c r="G62" s="83">
        <v>267</v>
      </c>
      <c r="H62" s="188"/>
      <c r="I62" s="277">
        <v>0.06</v>
      </c>
      <c r="J62" s="278">
        <v>9.2150170648464202E-2</v>
      </c>
      <c r="K62" s="278">
        <v>6.25E-2</v>
      </c>
      <c r="L62" s="278">
        <v>6.425702811244971E-2</v>
      </c>
      <c r="M62" s="278" t="s">
        <v>220</v>
      </c>
      <c r="N62" s="259"/>
      <c r="O62" s="277">
        <v>0.04</v>
      </c>
      <c r="P62" s="278">
        <v>0.16788321167883202</v>
      </c>
      <c r="Q62" s="278">
        <v>2.6415094339622636E-2</v>
      </c>
      <c r="R62" s="278">
        <v>-7.4906367041198685E-3</v>
      </c>
      <c r="S62" s="258">
        <v>-0.08</v>
      </c>
      <c r="T62" s="259"/>
    </row>
    <row r="63" spans="2:22" ht="13.8" thickBot="1" x14ac:dyDescent="0.3">
      <c r="B63" s="1"/>
    </row>
    <row r="64" spans="2:22" ht="41.1" customHeight="1" thickBot="1" x14ac:dyDescent="0.3">
      <c r="B64" s="383" t="s">
        <v>0</v>
      </c>
      <c r="C64" s="2" t="s">
        <v>171</v>
      </c>
      <c r="D64" s="3" t="s">
        <v>68</v>
      </c>
      <c r="E64" s="3" t="s">
        <v>214</v>
      </c>
      <c r="F64" s="3" t="s">
        <v>69</v>
      </c>
      <c r="G64" s="3" t="s">
        <v>70</v>
      </c>
      <c r="H64" s="3"/>
      <c r="I64" s="2" t="s">
        <v>173</v>
      </c>
      <c r="J64" s="3" t="s">
        <v>77</v>
      </c>
      <c r="K64" s="3" t="s">
        <v>78</v>
      </c>
      <c r="L64" s="3" t="s">
        <v>79</v>
      </c>
      <c r="M64" s="3" t="s">
        <v>80</v>
      </c>
      <c r="N64" s="4"/>
      <c r="O64" s="2" t="s">
        <v>177</v>
      </c>
      <c r="P64" s="3" t="s">
        <v>81</v>
      </c>
      <c r="Q64" s="3" t="s">
        <v>82</v>
      </c>
      <c r="R64" s="3" t="s">
        <v>83</v>
      </c>
      <c r="S64" s="3" t="s">
        <v>84</v>
      </c>
      <c r="T64" s="4"/>
      <c r="U64" s="423"/>
      <c r="V64" s="423"/>
    </row>
    <row r="65" spans="2:22" ht="15.6" customHeight="1" x14ac:dyDescent="0.25">
      <c r="B65" s="51" t="s">
        <v>91</v>
      </c>
      <c r="C65" s="174">
        <v>130</v>
      </c>
      <c r="D65" s="9">
        <v>124</v>
      </c>
      <c r="E65" s="9">
        <v>106</v>
      </c>
      <c r="F65" s="9">
        <v>90</v>
      </c>
      <c r="G65" s="9">
        <v>78</v>
      </c>
      <c r="H65" s="186"/>
      <c r="I65" s="251">
        <v>0.1</v>
      </c>
      <c r="J65" s="252">
        <v>0.05</v>
      </c>
      <c r="K65" s="252">
        <v>0.23809523809523814</v>
      </c>
      <c r="L65" s="252">
        <v>0.30434782608695654</v>
      </c>
      <c r="M65" s="260">
        <v>0.21875</v>
      </c>
      <c r="N65" s="279"/>
      <c r="O65" s="251">
        <v>4.8387096774193505E-2</v>
      </c>
      <c r="P65" s="252">
        <v>0.16981132075471694</v>
      </c>
      <c r="Q65" s="252">
        <v>0.15555555555555545</v>
      </c>
      <c r="R65" s="252">
        <v>0.15384615384615374</v>
      </c>
      <c r="S65" s="261">
        <v>0.11428571428571432</v>
      </c>
      <c r="T65" s="257"/>
      <c r="U65" s="420"/>
    </row>
    <row r="66" spans="2:22" ht="15.6" customHeight="1" x14ac:dyDescent="0.25">
      <c r="B66" s="51" t="s">
        <v>92</v>
      </c>
      <c r="C66" s="178">
        <v>0.65400000000000003</v>
      </c>
      <c r="D66" s="128">
        <v>0.60299999999999998</v>
      </c>
      <c r="E66" s="128">
        <v>0.62318759999999995</v>
      </c>
      <c r="F66" s="128">
        <v>0.55726690000000001</v>
      </c>
      <c r="G66" s="128">
        <v>0.55400000000000005</v>
      </c>
      <c r="H66" s="184"/>
      <c r="I66" s="254" t="s">
        <v>319</v>
      </c>
      <c r="J66" s="255" t="s">
        <v>290</v>
      </c>
      <c r="K66" s="255" t="s">
        <v>291</v>
      </c>
      <c r="L66" s="255" t="s">
        <v>223</v>
      </c>
      <c r="M66" s="262" t="s">
        <v>292</v>
      </c>
      <c r="N66" s="273"/>
      <c r="O66" s="254" t="s">
        <v>319</v>
      </c>
      <c r="P66" s="255" t="s">
        <v>293</v>
      </c>
      <c r="Q66" s="255" t="s">
        <v>294</v>
      </c>
      <c r="R66" s="255" t="s">
        <v>223</v>
      </c>
      <c r="S66" s="262" t="s">
        <v>292</v>
      </c>
      <c r="T66" s="230"/>
    </row>
    <row r="67" spans="2:22" ht="15.6" customHeight="1" x14ac:dyDescent="0.25">
      <c r="B67" s="51" t="s">
        <v>93</v>
      </c>
      <c r="C67" s="19">
        <v>198</v>
      </c>
      <c r="D67" s="5">
        <v>204</v>
      </c>
      <c r="E67" s="5">
        <v>169</v>
      </c>
      <c r="F67" s="5">
        <v>159</v>
      </c>
      <c r="G67" s="5">
        <v>138</v>
      </c>
      <c r="H67" s="184"/>
      <c r="I67" s="251">
        <v>0.02</v>
      </c>
      <c r="J67" s="252">
        <v>0.08</v>
      </c>
      <c r="K67" s="252">
        <v>0.12837837837837829</v>
      </c>
      <c r="L67" s="252">
        <v>0.31404958677685957</v>
      </c>
      <c r="M67" s="260">
        <v>-5.4794520547945202E-2</v>
      </c>
      <c r="N67" s="279"/>
      <c r="O67" s="251">
        <v>-2.9411764705882359E-2</v>
      </c>
      <c r="P67" s="252">
        <v>0.20710059171597628</v>
      </c>
      <c r="Q67" s="252">
        <v>5.031446540880502E-2</v>
      </c>
      <c r="R67" s="252">
        <v>0.15217391304347827</v>
      </c>
      <c r="S67" s="261">
        <v>-0.1428571428571429</v>
      </c>
      <c r="T67" s="257"/>
      <c r="U67" s="420"/>
    </row>
    <row r="68" spans="2:22" ht="15.6" customHeight="1" x14ac:dyDescent="0.25">
      <c r="B68" s="51" t="s">
        <v>94</v>
      </c>
      <c r="C68" s="19">
        <v>1063</v>
      </c>
      <c r="D68" s="5">
        <v>1047</v>
      </c>
      <c r="E68" s="5">
        <v>882</v>
      </c>
      <c r="F68" s="5">
        <v>870</v>
      </c>
      <c r="G68" s="5">
        <v>960</v>
      </c>
      <c r="H68" s="186"/>
      <c r="I68" s="251">
        <v>6.1938061938061839E-2</v>
      </c>
      <c r="J68" s="252">
        <v>6.5106815869786283E-2</v>
      </c>
      <c r="K68" s="252">
        <v>7.6260762607626154E-2</v>
      </c>
      <c r="L68" s="252">
        <v>4.1916167664670656E-2</v>
      </c>
      <c r="M68" s="252">
        <v>0.03</v>
      </c>
      <c r="N68" s="279"/>
      <c r="O68" s="251">
        <v>1.5281757402101137E-2</v>
      </c>
      <c r="P68" s="252">
        <v>0.18707482993197289</v>
      </c>
      <c r="Q68" s="252">
        <v>5.7471264367816577E-3</v>
      </c>
      <c r="R68" s="252">
        <v>-9.375E-2</v>
      </c>
      <c r="S68" s="253">
        <v>-7.0000000000000007E-2</v>
      </c>
      <c r="T68" s="257"/>
      <c r="U68" s="420"/>
    </row>
    <row r="69" spans="2:22" ht="15.6" customHeight="1" thickBot="1" x14ac:dyDescent="0.3">
      <c r="B69" s="82" t="s">
        <v>51</v>
      </c>
      <c r="C69" s="152">
        <v>167</v>
      </c>
      <c r="D69" s="83">
        <v>158</v>
      </c>
      <c r="E69" s="83">
        <v>118</v>
      </c>
      <c r="F69" s="83">
        <v>125</v>
      </c>
      <c r="G69" s="83">
        <v>144</v>
      </c>
      <c r="H69" s="188"/>
      <c r="I69" s="277">
        <v>9.8684210526315708E-2</v>
      </c>
      <c r="J69" s="278">
        <v>0.18796992481203012</v>
      </c>
      <c r="K69" s="278">
        <v>0</v>
      </c>
      <c r="L69" s="278">
        <v>2.1317829457364379E-2</v>
      </c>
      <c r="M69" s="278" t="s">
        <v>220</v>
      </c>
      <c r="N69" s="280"/>
      <c r="O69" s="277">
        <v>5.6962025316455778E-2</v>
      </c>
      <c r="P69" s="278">
        <v>0.33898305084745761</v>
      </c>
      <c r="Q69" s="278">
        <v>-4.8000000000000043E-2</v>
      </c>
      <c r="R69" s="278">
        <v>-0.13194444444444442</v>
      </c>
      <c r="S69" s="258">
        <v>-0.01</v>
      </c>
      <c r="T69" s="259"/>
      <c r="U69" s="420"/>
    </row>
    <row r="70" spans="2:22" ht="14.1" customHeight="1" x14ac:dyDescent="0.25">
      <c r="B70" s="1"/>
    </row>
    <row r="71" spans="2:22" ht="15.6" customHeight="1" x14ac:dyDescent="0.25">
      <c r="B71" s="1"/>
    </row>
    <row r="72" spans="2:22" ht="17.399999999999999" x14ac:dyDescent="0.3">
      <c r="B72" s="347" t="s">
        <v>409</v>
      </c>
    </row>
    <row r="73" spans="2:22" ht="9.6" customHeight="1" thickBot="1" x14ac:dyDescent="0.3">
      <c r="B73" s="1"/>
    </row>
    <row r="74" spans="2:22" ht="41.7" customHeight="1" thickBot="1" x14ac:dyDescent="0.3">
      <c r="B74" s="383" t="s">
        <v>0</v>
      </c>
      <c r="C74" s="2" t="s">
        <v>314</v>
      </c>
      <c r="D74" s="3" t="s">
        <v>1</v>
      </c>
      <c r="E74" s="3" t="s">
        <v>212</v>
      </c>
      <c r="F74" s="3" t="s">
        <v>30</v>
      </c>
      <c r="G74" s="3" t="s">
        <v>31</v>
      </c>
      <c r="H74" s="3"/>
      <c r="I74" s="2" t="s">
        <v>207</v>
      </c>
      <c r="J74" s="3" t="s">
        <v>77</v>
      </c>
      <c r="K74" s="3" t="s">
        <v>78</v>
      </c>
      <c r="L74" s="3" t="s">
        <v>79</v>
      </c>
      <c r="M74" s="3" t="s">
        <v>80</v>
      </c>
      <c r="N74" s="4"/>
      <c r="O74" s="2" t="s">
        <v>208</v>
      </c>
      <c r="P74" s="3" t="s">
        <v>81</v>
      </c>
      <c r="Q74" s="3" t="s">
        <v>82</v>
      </c>
      <c r="R74" s="3" t="s">
        <v>83</v>
      </c>
      <c r="S74" s="3" t="s">
        <v>84</v>
      </c>
      <c r="T74" s="4"/>
      <c r="U74" s="423"/>
      <c r="V74" s="423"/>
    </row>
    <row r="75" spans="2:22" ht="16.2" customHeight="1" x14ac:dyDescent="0.25">
      <c r="B75" s="51" t="s">
        <v>91</v>
      </c>
      <c r="C75" s="174">
        <v>1167</v>
      </c>
      <c r="D75" s="9">
        <v>965</v>
      </c>
      <c r="E75" s="9">
        <v>725</v>
      </c>
      <c r="F75" s="9">
        <v>536</v>
      </c>
      <c r="G75" s="9">
        <v>366</v>
      </c>
      <c r="H75" s="186"/>
      <c r="I75" s="251">
        <v>0.27</v>
      </c>
      <c r="J75" s="252">
        <v>0.3</v>
      </c>
      <c r="K75" s="252">
        <v>0.59537572254335269</v>
      </c>
      <c r="L75" s="252">
        <v>0.54466858789625361</v>
      </c>
      <c r="M75" s="253">
        <v>0.44664031620553368</v>
      </c>
      <c r="N75" s="257"/>
      <c r="O75" s="251">
        <v>0.21</v>
      </c>
      <c r="P75" s="252">
        <v>0.33103448275862069</v>
      </c>
      <c r="Q75" s="252">
        <v>0.54477611940298498</v>
      </c>
      <c r="R75" s="252">
        <v>0.46448087431693996</v>
      </c>
      <c r="S75" s="253">
        <v>0.41860465116279078</v>
      </c>
      <c r="T75" s="257"/>
    </row>
    <row r="76" spans="2:22" ht="16.2" customHeight="1" x14ac:dyDescent="0.25">
      <c r="B76" s="51" t="s">
        <v>92</v>
      </c>
      <c r="C76" s="178">
        <v>0.93500000000000005</v>
      </c>
      <c r="D76" s="128">
        <v>0.90500000000000003</v>
      </c>
      <c r="E76" s="128">
        <v>0.83063739999999997</v>
      </c>
      <c r="F76" s="128">
        <v>0.86365199999999998</v>
      </c>
      <c r="G76" s="128">
        <v>0.83499999999999996</v>
      </c>
      <c r="H76" s="184"/>
      <c r="I76" s="254" t="s">
        <v>359</v>
      </c>
      <c r="J76" s="255" t="s">
        <v>263</v>
      </c>
      <c r="K76" s="255" t="s">
        <v>260</v>
      </c>
      <c r="L76" s="255" t="s">
        <v>264</v>
      </c>
      <c r="M76" s="255" t="s">
        <v>221</v>
      </c>
      <c r="N76" s="230"/>
      <c r="O76" s="254" t="s">
        <v>360</v>
      </c>
      <c r="P76" s="255" t="s">
        <v>265</v>
      </c>
      <c r="Q76" s="255" t="s">
        <v>266</v>
      </c>
      <c r="R76" s="255" t="s">
        <v>264</v>
      </c>
      <c r="S76" s="255" t="s">
        <v>221</v>
      </c>
      <c r="T76" s="230"/>
    </row>
    <row r="77" spans="2:22" ht="16.2" customHeight="1" x14ac:dyDescent="0.25">
      <c r="B77" s="51" t="s">
        <v>93</v>
      </c>
      <c r="C77" s="19">
        <v>1248</v>
      </c>
      <c r="D77" s="5">
        <v>1067</v>
      </c>
      <c r="E77" s="5">
        <v>873</v>
      </c>
      <c r="F77" s="5">
        <v>621</v>
      </c>
      <c r="G77" s="5">
        <v>438</v>
      </c>
      <c r="H77" s="184"/>
      <c r="I77" s="251">
        <v>0.22</v>
      </c>
      <c r="J77" s="252">
        <v>0.19</v>
      </c>
      <c r="K77" s="252">
        <v>0.6079734219269104</v>
      </c>
      <c r="L77" s="252">
        <v>0.49278846153846145</v>
      </c>
      <c r="M77" s="253">
        <v>0.43606557377049171</v>
      </c>
      <c r="N77" s="257"/>
      <c r="O77" s="251">
        <v>0.17</v>
      </c>
      <c r="P77" s="252">
        <v>0.22222222222222232</v>
      </c>
      <c r="Q77" s="252">
        <v>0.55877616747181968</v>
      </c>
      <c r="R77" s="252">
        <v>0.41780821917808209</v>
      </c>
      <c r="S77" s="253">
        <v>0.40836012861736326</v>
      </c>
      <c r="T77" s="257"/>
    </row>
    <row r="78" spans="2:22" ht="16.2" customHeight="1" x14ac:dyDescent="0.25">
      <c r="B78" s="51" t="s">
        <v>94</v>
      </c>
      <c r="C78" s="19">
        <v>4804</v>
      </c>
      <c r="D78" s="5">
        <v>4006</v>
      </c>
      <c r="E78" s="5">
        <v>3118</v>
      </c>
      <c r="F78" s="5">
        <v>2384</v>
      </c>
      <c r="G78" s="5">
        <v>2028</v>
      </c>
      <c r="H78" s="186"/>
      <c r="I78" s="251">
        <v>0.25</v>
      </c>
      <c r="J78" s="252">
        <v>0.26014469959106634</v>
      </c>
      <c r="K78" s="252">
        <v>0.33275862068965512</v>
      </c>
      <c r="L78" s="252">
        <v>0.23972958918356735</v>
      </c>
      <c r="M78" s="252">
        <v>0.16</v>
      </c>
      <c r="N78" s="257"/>
      <c r="O78" s="251">
        <v>0.2</v>
      </c>
      <c r="P78" s="252">
        <v>0.2847979474021809</v>
      </c>
      <c r="Q78" s="252">
        <v>0.29697986577181212</v>
      </c>
      <c r="R78" s="252">
        <v>0.17554240631163709</v>
      </c>
      <c r="S78" s="253">
        <v>0.14000000000000001</v>
      </c>
      <c r="T78" s="257"/>
    </row>
    <row r="79" spans="2:22" ht="16.2" customHeight="1" thickBot="1" x14ac:dyDescent="0.3">
      <c r="B79" s="82" t="s">
        <v>51</v>
      </c>
      <c r="C79" s="152">
        <v>1061</v>
      </c>
      <c r="D79" s="83">
        <v>870</v>
      </c>
      <c r="E79" s="83">
        <v>643</v>
      </c>
      <c r="F79" s="83">
        <v>469</v>
      </c>
      <c r="G79" s="83">
        <v>384</v>
      </c>
      <c r="H79" s="188"/>
      <c r="I79" s="277">
        <v>0.28000000000000003</v>
      </c>
      <c r="J79" s="278">
        <v>0.32018209408194243</v>
      </c>
      <c r="K79" s="278">
        <v>0.39215686274509798</v>
      </c>
      <c r="L79" s="278">
        <v>0.29201101928374662</v>
      </c>
      <c r="M79" s="278" t="s">
        <v>220</v>
      </c>
      <c r="N79" s="259"/>
      <c r="O79" s="277">
        <v>0.22</v>
      </c>
      <c r="P79" s="278">
        <v>0.35303265940902029</v>
      </c>
      <c r="Q79" s="278">
        <v>0.36247334754797444</v>
      </c>
      <c r="R79" s="278">
        <v>0.22135416666666674</v>
      </c>
      <c r="S79" s="258">
        <v>0.3</v>
      </c>
      <c r="T79" s="259"/>
    </row>
    <row r="80" spans="2:22" ht="13.8" thickBot="1" x14ac:dyDescent="0.3">
      <c r="B80" s="1"/>
    </row>
    <row r="81" spans="2:22" ht="41.1" customHeight="1" thickBot="1" x14ac:dyDescent="0.3">
      <c r="B81" s="383" t="s">
        <v>0</v>
      </c>
      <c r="C81" s="2" t="s">
        <v>171</v>
      </c>
      <c r="D81" s="3" t="s">
        <v>68</v>
      </c>
      <c r="E81" s="3" t="s">
        <v>214</v>
      </c>
      <c r="F81" s="3" t="s">
        <v>69</v>
      </c>
      <c r="G81" s="3" t="s">
        <v>70</v>
      </c>
      <c r="H81" s="3"/>
      <c r="I81" s="2" t="s">
        <v>173</v>
      </c>
      <c r="J81" s="3" t="s">
        <v>77</v>
      </c>
      <c r="K81" s="3" t="s">
        <v>78</v>
      </c>
      <c r="L81" s="3" t="s">
        <v>79</v>
      </c>
      <c r="M81" s="3" t="s">
        <v>80</v>
      </c>
      <c r="N81" s="4"/>
      <c r="O81" s="2" t="s">
        <v>177</v>
      </c>
      <c r="P81" s="3" t="s">
        <v>81</v>
      </c>
      <c r="Q81" s="3" t="s">
        <v>82</v>
      </c>
      <c r="R81" s="3" t="s">
        <v>83</v>
      </c>
      <c r="S81" s="3" t="s">
        <v>84</v>
      </c>
      <c r="T81" s="4"/>
      <c r="U81" s="423"/>
      <c r="V81" s="423"/>
    </row>
    <row r="82" spans="2:22" ht="16.2" customHeight="1" x14ac:dyDescent="0.25">
      <c r="B82" s="51" t="s">
        <v>91</v>
      </c>
      <c r="C82" s="174">
        <v>702</v>
      </c>
      <c r="D82" s="9">
        <v>556</v>
      </c>
      <c r="E82" s="9">
        <v>377</v>
      </c>
      <c r="F82" s="9">
        <v>278</v>
      </c>
      <c r="G82" s="9">
        <v>187</v>
      </c>
      <c r="H82" s="186"/>
      <c r="I82" s="251">
        <v>0.34</v>
      </c>
      <c r="J82" s="252">
        <v>0.37</v>
      </c>
      <c r="K82" s="252">
        <v>0.65019011406844096</v>
      </c>
      <c r="L82" s="252">
        <v>0.5617977528089888</v>
      </c>
      <c r="M82" s="260">
        <v>0.5847457627118644</v>
      </c>
      <c r="N82" s="279"/>
      <c r="O82" s="251">
        <v>0.26258992805755388</v>
      </c>
      <c r="P82" s="252">
        <v>0.4748010610079576</v>
      </c>
      <c r="Q82" s="252">
        <v>0.56115107913669071</v>
      </c>
      <c r="R82" s="252">
        <v>0.4866310160427807</v>
      </c>
      <c r="S82" s="261">
        <v>0.55833333333333335</v>
      </c>
      <c r="T82" s="257"/>
    </row>
    <row r="83" spans="2:22" ht="16.2" customHeight="1" x14ac:dyDescent="0.25">
      <c r="B83" s="51" t="s">
        <v>92</v>
      </c>
      <c r="C83" s="178">
        <v>0.93200000000000005</v>
      </c>
      <c r="D83" s="128">
        <v>0.91</v>
      </c>
      <c r="E83" s="128">
        <v>0.88169819999999999</v>
      </c>
      <c r="F83" s="128">
        <v>0.86815779999999998</v>
      </c>
      <c r="G83" s="128">
        <v>0.84799999999999998</v>
      </c>
      <c r="H83" s="184"/>
      <c r="I83" s="254" t="s">
        <v>322</v>
      </c>
      <c r="J83" s="255" t="s">
        <v>295</v>
      </c>
      <c r="K83" s="255" t="s">
        <v>296</v>
      </c>
      <c r="L83" s="255" t="s">
        <v>297</v>
      </c>
      <c r="M83" s="262" t="s">
        <v>294</v>
      </c>
      <c r="N83" s="273"/>
      <c r="O83" s="254" t="s">
        <v>320</v>
      </c>
      <c r="P83" s="255" t="s">
        <v>295</v>
      </c>
      <c r="Q83" s="255" t="s">
        <v>277</v>
      </c>
      <c r="R83" s="255" t="s">
        <v>297</v>
      </c>
      <c r="S83" s="262" t="s">
        <v>294</v>
      </c>
      <c r="T83" s="230"/>
    </row>
    <row r="84" spans="2:22" ht="16.2" customHeight="1" x14ac:dyDescent="0.25">
      <c r="B84" s="51" t="s">
        <v>93</v>
      </c>
      <c r="C84" s="19">
        <v>753</v>
      </c>
      <c r="D84" s="5">
        <v>611</v>
      </c>
      <c r="E84" s="5">
        <v>428</v>
      </c>
      <c r="F84" s="5">
        <v>321</v>
      </c>
      <c r="G84" s="5">
        <v>220</v>
      </c>
      <c r="H84" s="184"/>
      <c r="I84" s="251">
        <v>0.31</v>
      </c>
      <c r="J84" s="252">
        <v>0.32</v>
      </c>
      <c r="K84" s="252">
        <v>0.56435643564356441</v>
      </c>
      <c r="L84" s="252">
        <v>0.52857142857142847</v>
      </c>
      <c r="M84" s="260">
        <v>0.46666666666666656</v>
      </c>
      <c r="N84" s="279"/>
      <c r="O84" s="251">
        <v>0.23240589198035999</v>
      </c>
      <c r="P84" s="252">
        <v>0.42757009345794383</v>
      </c>
      <c r="Q84" s="252">
        <v>0.47663551401869153</v>
      </c>
      <c r="R84" s="252">
        <v>0.45909090909090899</v>
      </c>
      <c r="S84" s="261">
        <v>0.44736842105263164</v>
      </c>
      <c r="T84" s="257"/>
    </row>
    <row r="85" spans="2:22" ht="16.2" customHeight="1" x14ac:dyDescent="0.25">
      <c r="B85" s="51" t="s">
        <v>94</v>
      </c>
      <c r="C85" s="19">
        <v>2561</v>
      </c>
      <c r="D85" s="5">
        <v>2076</v>
      </c>
      <c r="E85" s="5">
        <v>1467</v>
      </c>
      <c r="F85" s="5">
        <v>1187</v>
      </c>
      <c r="G85" s="5">
        <v>991</v>
      </c>
      <c r="H85" s="186"/>
      <c r="I85" s="251">
        <v>0.31400718317085685</v>
      </c>
      <c r="J85" s="252">
        <v>0.31143398610233741</v>
      </c>
      <c r="K85" s="252">
        <v>0.34611953612845681</v>
      </c>
      <c r="L85" s="252">
        <v>0.25475687103594091</v>
      </c>
      <c r="M85" s="252">
        <v>0.18</v>
      </c>
      <c r="N85" s="279"/>
      <c r="O85" s="251">
        <v>0.23362235067437376</v>
      </c>
      <c r="P85" s="252">
        <v>0.41513292433537829</v>
      </c>
      <c r="Q85" s="252">
        <v>0.2712721145745578</v>
      </c>
      <c r="R85" s="252">
        <v>0.19778002018163465</v>
      </c>
      <c r="S85" s="253">
        <v>0.17</v>
      </c>
      <c r="T85" s="257"/>
    </row>
    <row r="86" spans="2:22" ht="16.2" customHeight="1" thickBot="1" x14ac:dyDescent="0.3">
      <c r="B86" s="82" t="s">
        <v>51</v>
      </c>
      <c r="C86" s="152">
        <v>537</v>
      </c>
      <c r="D86" s="83">
        <v>436</v>
      </c>
      <c r="E86" s="83">
        <v>294</v>
      </c>
      <c r="F86" s="83">
        <v>221</v>
      </c>
      <c r="G86" s="83">
        <v>191</v>
      </c>
      <c r="H86" s="188"/>
      <c r="I86" s="277">
        <v>0.31617647058823528</v>
      </c>
      <c r="J86" s="278">
        <v>0.36677115987460818</v>
      </c>
      <c r="K86" s="278">
        <v>0.44549763033175349</v>
      </c>
      <c r="L86" s="278">
        <v>0.2415730337078652</v>
      </c>
      <c r="M86" s="278" t="s">
        <v>220</v>
      </c>
      <c r="N86" s="280"/>
      <c r="O86" s="277">
        <v>0.2316513761467891</v>
      </c>
      <c r="P86" s="278">
        <v>0.48299319727891166</v>
      </c>
      <c r="Q86" s="278">
        <v>0.38009049773755654</v>
      </c>
      <c r="R86" s="278">
        <v>0.15706806282722519</v>
      </c>
      <c r="S86" s="258">
        <v>0.37</v>
      </c>
      <c r="T86" s="259"/>
    </row>
    <row r="87" spans="2:22" x14ac:dyDescent="0.25">
      <c r="B87" s="1"/>
    </row>
    <row r="88" spans="2:22" ht="9.6" customHeight="1" x14ac:dyDescent="0.25">
      <c r="B88" s="1"/>
    </row>
    <row r="89" spans="2:22" ht="17.399999999999999" x14ac:dyDescent="0.3">
      <c r="B89" s="347" t="s">
        <v>98</v>
      </c>
    </row>
    <row r="90" spans="2:22" ht="9.6" customHeight="1" thickBot="1" x14ac:dyDescent="0.3">
      <c r="B90" s="1"/>
    </row>
    <row r="91" spans="2:22" ht="41.7" customHeight="1" thickBot="1" x14ac:dyDescent="0.3">
      <c r="B91" s="383" t="s">
        <v>0</v>
      </c>
      <c r="C91" s="2" t="s">
        <v>314</v>
      </c>
      <c r="D91" s="3" t="s">
        <v>1</v>
      </c>
      <c r="E91" s="3" t="s">
        <v>212</v>
      </c>
      <c r="F91" s="3" t="s">
        <v>30</v>
      </c>
      <c r="G91" s="3" t="s">
        <v>31</v>
      </c>
      <c r="H91" s="3"/>
      <c r="I91" s="2" t="s">
        <v>207</v>
      </c>
      <c r="J91" s="3" t="s">
        <v>77</v>
      </c>
      <c r="K91" s="3" t="s">
        <v>78</v>
      </c>
      <c r="L91" s="3" t="s">
        <v>79</v>
      </c>
      <c r="M91" s="3" t="s">
        <v>80</v>
      </c>
      <c r="N91" s="4"/>
      <c r="O91" s="2" t="s">
        <v>208</v>
      </c>
      <c r="P91" s="3" t="s">
        <v>81</v>
      </c>
      <c r="Q91" s="3" t="s">
        <v>82</v>
      </c>
      <c r="R91" s="3" t="s">
        <v>83</v>
      </c>
      <c r="S91" s="3" t="s">
        <v>84</v>
      </c>
      <c r="T91" s="4"/>
      <c r="U91" s="423"/>
      <c r="V91" s="423"/>
    </row>
    <row r="92" spans="2:22" ht="15.6" customHeight="1" x14ac:dyDescent="0.25">
      <c r="B92" s="51" t="s">
        <v>91</v>
      </c>
      <c r="C92" s="174">
        <v>535</v>
      </c>
      <c r="D92" s="9">
        <v>435</v>
      </c>
      <c r="E92" s="9">
        <v>395</v>
      </c>
      <c r="F92" s="9">
        <v>321</v>
      </c>
      <c r="G92" s="9">
        <v>296</v>
      </c>
      <c r="H92" s="186"/>
      <c r="I92" s="251">
        <v>0.27</v>
      </c>
      <c r="J92" s="252">
        <v>0.13</v>
      </c>
      <c r="K92" s="252">
        <v>0.26708074534161486</v>
      </c>
      <c r="L92" s="252">
        <v>0.10309278350515472</v>
      </c>
      <c r="M92" s="252" t="s">
        <v>220</v>
      </c>
      <c r="N92" s="257"/>
      <c r="O92" s="251">
        <v>0.23</v>
      </c>
      <c r="P92" s="252">
        <v>0.10126582278481022</v>
      </c>
      <c r="Q92" s="252">
        <v>0.27102803738317749</v>
      </c>
      <c r="R92" s="252">
        <v>8.4459459459459429E-2</v>
      </c>
      <c r="S92" s="253">
        <v>6.8027210884353817E-3</v>
      </c>
      <c r="T92" s="257"/>
      <c r="U92" s="420"/>
    </row>
    <row r="93" spans="2:22" ht="15.6" customHeight="1" x14ac:dyDescent="0.25">
      <c r="B93" s="51" t="s">
        <v>92</v>
      </c>
      <c r="C93" s="178">
        <v>0.41899999999999998</v>
      </c>
      <c r="D93" s="128">
        <v>0.35799999999999998</v>
      </c>
      <c r="E93" s="128">
        <v>0.3994663</v>
      </c>
      <c r="F93" s="128">
        <v>0.32925840000000001</v>
      </c>
      <c r="G93" s="128">
        <v>0.29399999999999998</v>
      </c>
      <c r="H93" s="209"/>
      <c r="I93" s="254" t="s">
        <v>294</v>
      </c>
      <c r="J93" s="255" t="s">
        <v>267</v>
      </c>
      <c r="K93" s="255" t="s">
        <v>268</v>
      </c>
      <c r="L93" s="255" t="s">
        <v>269</v>
      </c>
      <c r="M93" s="255" t="s">
        <v>220</v>
      </c>
      <c r="N93" s="230"/>
      <c r="O93" s="254" t="s">
        <v>294</v>
      </c>
      <c r="P93" s="255" t="s">
        <v>267</v>
      </c>
      <c r="Q93" s="255" t="s">
        <v>246</v>
      </c>
      <c r="R93" s="255" t="s">
        <v>270</v>
      </c>
      <c r="S93" s="255" t="s">
        <v>220</v>
      </c>
      <c r="T93" s="230"/>
    </row>
    <row r="94" spans="2:22" ht="15.6" customHeight="1" x14ac:dyDescent="0.25">
      <c r="B94" s="51" t="s">
        <v>93</v>
      </c>
      <c r="C94" s="19">
        <v>1271</v>
      </c>
      <c r="D94" s="5">
        <v>1206</v>
      </c>
      <c r="E94" s="5">
        <v>973</v>
      </c>
      <c r="F94" s="5">
        <v>969</v>
      </c>
      <c r="G94" s="5">
        <v>1007</v>
      </c>
      <c r="H94" s="184"/>
      <c r="I94" s="251">
        <v>0.09</v>
      </c>
      <c r="J94" s="252">
        <v>0.27</v>
      </c>
      <c r="K94" s="252">
        <v>8.2644628099173278E-3</v>
      </c>
      <c r="L94" s="252">
        <v>-1.2232415902140636E-2</v>
      </c>
      <c r="M94" s="252" t="s">
        <v>220</v>
      </c>
      <c r="N94" s="257"/>
      <c r="O94" s="251">
        <v>0.05</v>
      </c>
      <c r="P94" s="252">
        <v>0.23946557040082217</v>
      </c>
      <c r="Q94" s="252">
        <v>7.2239422084623417E-3</v>
      </c>
      <c r="R94" s="252">
        <v>-3.7735849056603765E-2</v>
      </c>
      <c r="S94" s="253">
        <v>-4.6401515151515138E-2</v>
      </c>
      <c r="T94" s="257"/>
    </row>
    <row r="95" spans="2:22" ht="15.6" customHeight="1" x14ac:dyDescent="0.25">
      <c r="B95" s="51" t="s">
        <v>94</v>
      </c>
      <c r="C95" s="19">
        <v>6681</v>
      </c>
      <c r="D95" s="5">
        <v>6377</v>
      </c>
      <c r="E95" s="5">
        <v>5898</v>
      </c>
      <c r="F95" s="5">
        <v>5478</v>
      </c>
      <c r="G95" s="5">
        <v>5301</v>
      </c>
      <c r="H95" s="186"/>
      <c r="I95" s="251">
        <v>0.09</v>
      </c>
      <c r="J95" s="252">
        <v>9.5892765079910625E-2</v>
      </c>
      <c r="K95" s="252">
        <v>5.8143734200072128E-2</v>
      </c>
      <c r="L95" s="252">
        <v>5.6305437716930307E-2</v>
      </c>
      <c r="M95" s="252" t="s">
        <v>220</v>
      </c>
      <c r="N95" s="257"/>
      <c r="O95" s="251">
        <v>0.05</v>
      </c>
      <c r="P95" s="252">
        <v>8.1213970837572091E-2</v>
      </c>
      <c r="Q95" s="252">
        <v>6.9733479372033669E-2</v>
      </c>
      <c r="R95" s="252">
        <v>3.3389926428975647E-2</v>
      </c>
      <c r="S95" s="253">
        <v>-0.01</v>
      </c>
      <c r="T95" s="257"/>
    </row>
    <row r="96" spans="2:22" ht="15.6" customHeight="1" thickBot="1" x14ac:dyDescent="0.3">
      <c r="B96" s="82" t="s">
        <v>51</v>
      </c>
      <c r="C96" s="152">
        <v>823</v>
      </c>
      <c r="D96" s="83">
        <v>826</v>
      </c>
      <c r="E96" s="83">
        <v>742</v>
      </c>
      <c r="F96" s="83">
        <v>662</v>
      </c>
      <c r="G96" s="83">
        <v>588</v>
      </c>
      <c r="H96" s="188"/>
      <c r="I96" s="277">
        <v>0.02</v>
      </c>
      <c r="J96" s="278">
        <v>0.13617606602475929</v>
      </c>
      <c r="K96" s="278">
        <v>0.13303437967115106</v>
      </c>
      <c r="L96" s="258">
        <v>0.17</v>
      </c>
      <c r="M96" s="278" t="s">
        <v>220</v>
      </c>
      <c r="N96" s="259"/>
      <c r="O96" s="277">
        <v>0</v>
      </c>
      <c r="P96" s="278">
        <v>0.1132075471698113</v>
      </c>
      <c r="Q96" s="278">
        <v>0.14501510574018117</v>
      </c>
      <c r="R96" s="278">
        <v>0.12585034013605445</v>
      </c>
      <c r="S96" s="258">
        <v>0.11</v>
      </c>
      <c r="T96" s="259"/>
    </row>
    <row r="97" spans="2:22" ht="13.8" thickBot="1" x14ac:dyDescent="0.3">
      <c r="B97" s="1"/>
    </row>
    <row r="98" spans="2:22" ht="41.1" customHeight="1" thickBot="1" x14ac:dyDescent="0.3">
      <c r="B98" s="383" t="s">
        <v>0</v>
      </c>
      <c r="C98" s="2" t="s">
        <v>171</v>
      </c>
      <c r="D98" s="3" t="s">
        <v>68</v>
      </c>
      <c r="E98" s="3" t="s">
        <v>214</v>
      </c>
      <c r="F98" s="3" t="s">
        <v>69</v>
      </c>
      <c r="G98" s="3" t="s">
        <v>70</v>
      </c>
      <c r="H98" s="3"/>
      <c r="I98" s="2" t="s">
        <v>173</v>
      </c>
      <c r="J98" s="3" t="s">
        <v>77</v>
      </c>
      <c r="K98" s="3" t="s">
        <v>78</v>
      </c>
      <c r="L98" s="3" t="s">
        <v>79</v>
      </c>
      <c r="M98" s="3" t="s">
        <v>80</v>
      </c>
      <c r="N98" s="4"/>
      <c r="O98" s="2" t="s">
        <v>177</v>
      </c>
      <c r="P98" s="3" t="s">
        <v>81</v>
      </c>
      <c r="Q98" s="3" t="s">
        <v>82</v>
      </c>
      <c r="R98" s="3" t="s">
        <v>83</v>
      </c>
      <c r="S98" s="3" t="s">
        <v>84</v>
      </c>
      <c r="T98" s="4"/>
      <c r="U98" s="423"/>
      <c r="V98" s="423"/>
    </row>
    <row r="99" spans="2:22" ht="15" customHeight="1" x14ac:dyDescent="0.25">
      <c r="B99" s="51" t="s">
        <v>91</v>
      </c>
      <c r="C99" s="174">
        <v>224</v>
      </c>
      <c r="D99" s="9">
        <v>201</v>
      </c>
      <c r="E99" s="9">
        <v>185</v>
      </c>
      <c r="F99" s="9">
        <v>136</v>
      </c>
      <c r="G99" s="9">
        <v>138</v>
      </c>
      <c r="H99" s="186"/>
      <c r="I99" s="251">
        <v>0.17</v>
      </c>
      <c r="J99" s="252">
        <v>7.0000000000000007E-2</v>
      </c>
      <c r="K99" s="252">
        <v>0.36313432835820891</v>
      </c>
      <c r="L99" s="252" t="s">
        <v>220</v>
      </c>
      <c r="M99" s="252" t="s">
        <v>220</v>
      </c>
      <c r="N99" s="257"/>
      <c r="O99" s="251">
        <v>0.11442786069651745</v>
      </c>
      <c r="P99" s="252">
        <v>8.6486486486486491E-2</v>
      </c>
      <c r="Q99" s="252">
        <v>0.35294117647058831</v>
      </c>
      <c r="R99" s="252">
        <v>-1.4492753623188359E-2</v>
      </c>
      <c r="S99" s="252">
        <v>5.3435114503816772E-2</v>
      </c>
      <c r="T99" s="257"/>
    </row>
    <row r="100" spans="2:22" ht="15" customHeight="1" x14ac:dyDescent="0.25">
      <c r="B100" s="51" t="s">
        <v>92</v>
      </c>
      <c r="C100" s="178">
        <v>0.41799999999999998</v>
      </c>
      <c r="D100" s="128">
        <v>0.32800000000000001</v>
      </c>
      <c r="E100" s="128">
        <v>0.4124583</v>
      </c>
      <c r="F100" s="128">
        <v>0.2920971</v>
      </c>
      <c r="G100" s="255" t="s">
        <v>220</v>
      </c>
      <c r="H100" s="184"/>
      <c r="I100" s="254" t="s">
        <v>321</v>
      </c>
      <c r="J100" s="255" t="s">
        <v>298</v>
      </c>
      <c r="K100" s="255" t="s">
        <v>299</v>
      </c>
      <c r="L100" s="255" t="s">
        <v>220</v>
      </c>
      <c r="M100" s="255" t="s">
        <v>220</v>
      </c>
      <c r="N100" s="230"/>
      <c r="O100" s="254" t="str">
        <f>CONCATENATE(TEXT(ROUND((C100-D100)*100,1),"0.0"),"pps")</f>
        <v>9.0pps</v>
      </c>
      <c r="P100" s="255" t="s">
        <v>301</v>
      </c>
      <c r="Q100" s="255" t="s">
        <v>299</v>
      </c>
      <c r="R100" s="255" t="s">
        <v>220</v>
      </c>
      <c r="S100" s="255" t="s">
        <v>220</v>
      </c>
      <c r="T100" s="230"/>
    </row>
    <row r="101" spans="2:22" ht="15" customHeight="1" x14ac:dyDescent="0.25">
      <c r="B101" s="51" t="s">
        <v>93</v>
      </c>
      <c r="C101" s="19">
        <v>537</v>
      </c>
      <c r="D101" s="5">
        <v>608</v>
      </c>
      <c r="E101" s="5">
        <v>444</v>
      </c>
      <c r="F101" s="5">
        <v>457</v>
      </c>
      <c r="G101" s="5">
        <v>499</v>
      </c>
      <c r="H101" s="184"/>
      <c r="I101" s="251">
        <v>-7.0000000000000007E-2</v>
      </c>
      <c r="J101" s="252">
        <v>0.36</v>
      </c>
      <c r="K101" s="252">
        <v>-4.1394335511982572E-2</v>
      </c>
      <c r="L101" s="252" t="s">
        <v>220</v>
      </c>
      <c r="M101" s="252" t="s">
        <v>220</v>
      </c>
      <c r="N101" s="257"/>
      <c r="O101" s="251">
        <v>-0.11677631578947367</v>
      </c>
      <c r="P101" s="252">
        <v>0.36936936936936937</v>
      </c>
      <c r="Q101" s="252">
        <v>-3.7199124726477018E-2</v>
      </c>
      <c r="R101" s="252">
        <v>-8.4168336673346666E-2</v>
      </c>
      <c r="S101" s="252">
        <v>-1.3833992094861691E-2</v>
      </c>
      <c r="T101" s="257"/>
    </row>
    <row r="102" spans="2:22" ht="15" customHeight="1" x14ac:dyDescent="0.25">
      <c r="B102" s="51" t="s">
        <v>94</v>
      </c>
      <c r="C102" s="19">
        <v>3292</v>
      </c>
      <c r="D102" s="5">
        <v>3036</v>
      </c>
      <c r="E102" s="5">
        <v>2807</v>
      </c>
      <c r="F102" s="5">
        <v>2604</v>
      </c>
      <c r="G102" s="5">
        <v>2638</v>
      </c>
      <c r="H102" s="186"/>
      <c r="I102" s="251">
        <v>0.15024458420684828</v>
      </c>
      <c r="J102" s="252">
        <v>5.9685863874345602E-2</v>
      </c>
      <c r="K102" s="252">
        <v>4.3002640513013946E-2</v>
      </c>
      <c r="L102" s="252" t="s">
        <v>220</v>
      </c>
      <c r="M102" s="252" t="s">
        <v>220</v>
      </c>
      <c r="N102" s="257"/>
      <c r="O102" s="251">
        <v>8.4321475625823483E-2</v>
      </c>
      <c r="P102" s="252">
        <v>8.1581759885999361E-2</v>
      </c>
      <c r="Q102" s="252">
        <v>6.1827956989247257E-2</v>
      </c>
      <c r="R102" s="253">
        <v>-0.01</v>
      </c>
      <c r="S102" s="253">
        <v>0.05</v>
      </c>
      <c r="T102" s="257"/>
    </row>
    <row r="103" spans="2:22" ht="15" customHeight="1" thickBot="1" x14ac:dyDescent="0.3">
      <c r="B103" s="82" t="s">
        <v>51</v>
      </c>
      <c r="C103" s="152">
        <v>414</v>
      </c>
      <c r="D103" s="83">
        <v>393</v>
      </c>
      <c r="E103" s="83">
        <v>337</v>
      </c>
      <c r="F103" s="83">
        <v>324</v>
      </c>
      <c r="G103" s="83">
        <v>299</v>
      </c>
      <c r="H103" s="188"/>
      <c r="I103" s="277">
        <v>0.11290322580645151</v>
      </c>
      <c r="J103" s="278">
        <v>0.15588235294117636</v>
      </c>
      <c r="K103" s="278">
        <v>5.4380664652567967E-2</v>
      </c>
      <c r="L103" s="278" t="s">
        <v>220</v>
      </c>
      <c r="M103" s="278" t="s">
        <v>220</v>
      </c>
      <c r="N103" s="259"/>
      <c r="O103" s="277">
        <v>5.3435114503816772E-2</v>
      </c>
      <c r="P103" s="278">
        <v>0.16617210682492578</v>
      </c>
      <c r="Q103" s="278">
        <v>7.7160493827160392E-2</v>
      </c>
      <c r="R103" s="258">
        <v>0.08</v>
      </c>
      <c r="S103" s="258">
        <v>0.16</v>
      </c>
      <c r="T103" s="259"/>
    </row>
    <row r="104" spans="2:22" ht="9.6" customHeight="1" x14ac:dyDescent="0.25">
      <c r="B104" s="1"/>
    </row>
    <row r="105" spans="2:22" x14ac:dyDescent="0.25">
      <c r="B105" s="413"/>
    </row>
  </sheetData>
  <pageMargins left="0.7" right="0.7" top="0.5" bottom="0.5" header="0.3" footer="0.3"/>
  <pageSetup paperSize="9" scale="27" orientation="landscape" r:id="rId1"/>
  <headerFooter>
    <oddHeader>&amp;L&amp;14AIA Group Limited (1299.HK)&amp;R&amp;G</oddHeader>
  </headerFooter>
  <rowBreaks count="1" manualBreakCount="1">
    <brk id="54" max="20" man="1"/>
  </rowBreaks>
  <customProperties>
    <customPr name="EpmWorksheetKeyString_GU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2:X104"/>
  <sheetViews>
    <sheetView view="pageBreakPreview" topLeftCell="A25" zoomScale="80" zoomScaleNormal="70" zoomScaleSheetLayoutView="80" workbookViewId="0">
      <selection activeCell="I46" sqref="I46"/>
    </sheetView>
  </sheetViews>
  <sheetFormatPr defaultColWidth="8.6640625" defaultRowHeight="13.2" outlineLevelRow="1" x14ac:dyDescent="0.25"/>
  <cols>
    <col min="1" max="1" width="1.6640625" style="190" customWidth="1"/>
    <col min="2" max="2" width="35.33203125" style="190" customWidth="1"/>
    <col min="3" max="7" width="14.6640625" style="190" customWidth="1"/>
    <col min="8" max="8" width="2.44140625" style="191" customWidth="1"/>
    <col min="9" max="13" width="6.6640625" style="190" customWidth="1"/>
    <col min="14" max="14" width="1.6640625" style="190" customWidth="1"/>
    <col min="15" max="19" width="6.6640625" style="190" customWidth="1"/>
    <col min="20" max="21" width="1.6640625" style="190" customWidth="1"/>
    <col min="22" max="22" width="19.6640625" style="190" customWidth="1"/>
    <col min="23" max="23" width="15.6640625" style="190" customWidth="1"/>
    <col min="24" max="16384" width="8.6640625" style="190"/>
  </cols>
  <sheetData>
    <row r="2" spans="1:23" ht="22.8" x14ac:dyDescent="0.25">
      <c r="B2" s="44" t="s">
        <v>104</v>
      </c>
      <c r="C2" s="43"/>
      <c r="D2" s="43"/>
      <c r="E2" s="43"/>
      <c r="F2" s="43"/>
      <c r="G2" s="43"/>
      <c r="H2" s="43"/>
      <c r="I2" s="43"/>
      <c r="J2" s="43"/>
      <c r="K2" s="43"/>
      <c r="L2" s="43"/>
      <c r="M2" s="43"/>
      <c r="N2" s="43"/>
      <c r="O2" s="191"/>
      <c r="P2" s="191"/>
      <c r="Q2" s="191"/>
      <c r="R2" s="191"/>
      <c r="S2" s="191"/>
    </row>
    <row r="3" spans="1:23" x14ac:dyDescent="0.25">
      <c r="B3" s="1"/>
    </row>
    <row r="4" spans="1:23" ht="17.399999999999999" x14ac:dyDescent="0.3">
      <c r="B4" s="347" t="s">
        <v>410</v>
      </c>
    </row>
    <row r="5" spans="1:23" ht="13.8" thickBot="1" x14ac:dyDescent="0.3">
      <c r="B5" s="1"/>
    </row>
    <row r="6" spans="1:23" ht="40.200000000000003" thickBot="1" x14ac:dyDescent="0.3">
      <c r="B6" s="383" t="s">
        <v>0</v>
      </c>
      <c r="C6" s="2" t="s">
        <v>314</v>
      </c>
      <c r="D6" s="3" t="s">
        <v>1</v>
      </c>
      <c r="E6" s="3" t="s">
        <v>212</v>
      </c>
      <c r="F6" s="3" t="s">
        <v>30</v>
      </c>
      <c r="G6" s="3" t="s">
        <v>31</v>
      </c>
      <c r="H6" s="3"/>
      <c r="I6" s="2" t="s">
        <v>207</v>
      </c>
      <c r="J6" s="3" t="s">
        <v>77</v>
      </c>
      <c r="K6" s="3" t="s">
        <v>78</v>
      </c>
      <c r="L6" s="3" t="s">
        <v>79</v>
      </c>
      <c r="M6" s="3" t="s">
        <v>80</v>
      </c>
      <c r="N6" s="4"/>
      <c r="O6" s="2" t="s">
        <v>208</v>
      </c>
      <c r="P6" s="3" t="s">
        <v>81</v>
      </c>
      <c r="Q6" s="3" t="s">
        <v>82</v>
      </c>
      <c r="R6" s="3" t="s">
        <v>83</v>
      </c>
      <c r="S6" s="3" t="s">
        <v>84</v>
      </c>
      <c r="T6" s="4"/>
      <c r="U6" s="423"/>
      <c r="V6" s="307"/>
      <c r="W6" s="416"/>
    </row>
    <row r="7" spans="1:23" x14ac:dyDescent="0.25">
      <c r="B7" s="51" t="s">
        <v>34</v>
      </c>
      <c r="C7" s="174">
        <v>2393</v>
      </c>
      <c r="D7" s="9">
        <v>2697</v>
      </c>
      <c r="E7" s="9">
        <v>2493</v>
      </c>
      <c r="F7" s="9">
        <v>2294</v>
      </c>
      <c r="G7" s="9">
        <v>1263</v>
      </c>
      <c r="H7" s="186"/>
      <c r="I7" s="256">
        <v>-0.11</v>
      </c>
      <c r="J7" s="253">
        <v>8.1829121540312855E-2</v>
      </c>
      <c r="K7" s="253">
        <v>0.24193548387096775</v>
      </c>
      <c r="L7" s="253">
        <v>0.81631037212984947</v>
      </c>
      <c r="M7" s="253">
        <v>0.32668067226890751</v>
      </c>
      <c r="N7" s="230"/>
      <c r="O7" s="256">
        <v>-0.11</v>
      </c>
      <c r="P7" s="253">
        <v>8.1829121540312855E-2</v>
      </c>
      <c r="Q7" s="253">
        <v>0.24193548387096775</v>
      </c>
      <c r="R7" s="253">
        <v>0.81631037212984947</v>
      </c>
      <c r="S7" s="253">
        <v>0.32668067226890751</v>
      </c>
      <c r="T7" s="230"/>
      <c r="W7" s="419"/>
    </row>
    <row r="8" spans="1:23" x14ac:dyDescent="0.25">
      <c r="B8" s="51" t="s">
        <v>35</v>
      </c>
      <c r="C8" s="19">
        <v>729</v>
      </c>
      <c r="D8" s="5">
        <v>611</v>
      </c>
      <c r="E8" s="5">
        <v>519</v>
      </c>
      <c r="F8" s="5">
        <v>471</v>
      </c>
      <c r="G8" s="5">
        <v>520</v>
      </c>
      <c r="H8" s="184"/>
      <c r="I8" s="256">
        <v>0.14000000000000001</v>
      </c>
      <c r="J8" s="253">
        <v>0.12730627306273057</v>
      </c>
      <c r="K8" s="253">
        <v>6.1475409836065475E-2</v>
      </c>
      <c r="L8" s="253">
        <v>-6.175298804780871E-2</v>
      </c>
      <c r="M8" s="253">
        <v>-4.4117647058823484E-2</v>
      </c>
      <c r="N8" s="230"/>
      <c r="O8" s="256">
        <v>0.19</v>
      </c>
      <c r="P8" s="253">
        <v>0.17726396917148368</v>
      </c>
      <c r="Q8" s="253">
        <v>9.9787685774946899E-2</v>
      </c>
      <c r="R8" s="253">
        <v>-9.4230769230769229E-2</v>
      </c>
      <c r="S8" s="253">
        <v>-9.0909090909090939E-2</v>
      </c>
      <c r="T8" s="230"/>
      <c r="W8" s="419"/>
    </row>
    <row r="9" spans="1:23" x14ac:dyDescent="0.25">
      <c r="B9" s="51" t="s">
        <v>36</v>
      </c>
      <c r="C9" s="19">
        <v>538</v>
      </c>
      <c r="D9" s="5">
        <v>547</v>
      </c>
      <c r="E9" s="5">
        <v>426</v>
      </c>
      <c r="F9" s="5">
        <v>427</v>
      </c>
      <c r="G9" s="5">
        <v>471</v>
      </c>
      <c r="H9" s="184"/>
      <c r="I9" s="256">
        <v>0</v>
      </c>
      <c r="J9" s="253">
        <v>0.25747126436781609</v>
      </c>
      <c r="K9" s="253">
        <v>1.8823529411764683E-2</v>
      </c>
      <c r="L9" s="253">
        <v>-8.7606837606837629E-2</v>
      </c>
      <c r="M9" s="253">
        <v>4.6666666666666634E-2</v>
      </c>
      <c r="N9" s="230"/>
      <c r="O9" s="256">
        <v>-0.02</v>
      </c>
      <c r="P9" s="253">
        <v>0.284037558685446</v>
      </c>
      <c r="Q9" s="253">
        <v>1.4051522248243575E-2</v>
      </c>
      <c r="R9" s="253">
        <v>-9.3418259023354544E-2</v>
      </c>
      <c r="S9" s="253">
        <v>-3.6809815950920255E-2</v>
      </c>
      <c r="T9" s="230"/>
      <c r="W9" s="419"/>
    </row>
    <row r="10" spans="1:23" x14ac:dyDescent="0.25">
      <c r="B10" s="51" t="s">
        <v>37</v>
      </c>
      <c r="C10" s="19">
        <v>406</v>
      </c>
      <c r="D10" s="5">
        <v>382</v>
      </c>
      <c r="E10" s="5">
        <v>340</v>
      </c>
      <c r="F10" s="5">
        <v>341</v>
      </c>
      <c r="G10" s="5">
        <v>292</v>
      </c>
      <c r="H10" s="186"/>
      <c r="I10" s="256">
        <v>0.09</v>
      </c>
      <c r="J10" s="253">
        <v>5.2341597796143224E-2</v>
      </c>
      <c r="K10" s="253">
        <v>6.7484662576687171E-2</v>
      </c>
      <c r="L10" s="253">
        <v>0.24809801163620793</v>
      </c>
      <c r="M10" s="253">
        <v>7.3529411764705843E-2</v>
      </c>
      <c r="N10" s="230"/>
      <c r="O10" s="256">
        <v>0.06</v>
      </c>
      <c r="P10" s="253">
        <v>0.12352941176470589</v>
      </c>
      <c r="Q10" s="253">
        <v>2.0527859237536639E-2</v>
      </c>
      <c r="R10" s="253">
        <v>0.16780821917808209</v>
      </c>
      <c r="S10" s="253">
        <v>-8.7500000000000022E-2</v>
      </c>
      <c r="T10" s="230"/>
      <c r="W10" s="419"/>
    </row>
    <row r="11" spans="1:23" x14ac:dyDescent="0.25">
      <c r="B11" s="51" t="s">
        <v>411</v>
      </c>
      <c r="C11" s="19">
        <v>1248</v>
      </c>
      <c r="D11" s="5">
        <v>1067</v>
      </c>
      <c r="E11" s="5">
        <v>873</v>
      </c>
      <c r="F11" s="5">
        <v>621</v>
      </c>
      <c r="G11" s="5">
        <v>438</v>
      </c>
      <c r="H11" s="186"/>
      <c r="I11" s="256">
        <v>0.22</v>
      </c>
      <c r="J11" s="253">
        <v>0.19484882418812988</v>
      </c>
      <c r="K11" s="253">
        <v>0.6079734219269104</v>
      </c>
      <c r="L11" s="253">
        <v>0.49278846153846145</v>
      </c>
      <c r="M11" s="253">
        <v>0.43606557377049171</v>
      </c>
      <c r="N11" s="230"/>
      <c r="O11" s="256">
        <v>0.17</v>
      </c>
      <c r="P11" s="253">
        <v>0.22222222222222232</v>
      </c>
      <c r="Q11" s="253">
        <v>0.55877616747181968</v>
      </c>
      <c r="R11" s="253">
        <v>0.41780821917808209</v>
      </c>
      <c r="S11" s="253">
        <v>0.40836012861736326</v>
      </c>
      <c r="T11" s="230"/>
      <c r="W11" s="419"/>
    </row>
    <row r="12" spans="1:23" x14ac:dyDescent="0.25">
      <c r="B12" s="51" t="s">
        <v>38</v>
      </c>
      <c r="C12" s="19">
        <v>1271</v>
      </c>
      <c r="D12" s="5">
        <v>1206</v>
      </c>
      <c r="E12" s="5">
        <v>973</v>
      </c>
      <c r="F12" s="5">
        <v>969</v>
      </c>
      <c r="G12" s="5">
        <v>1007</v>
      </c>
      <c r="H12" s="186"/>
      <c r="I12" s="256">
        <v>0.09</v>
      </c>
      <c r="J12" s="253">
        <v>0.26947368421052631</v>
      </c>
      <c r="K12" s="253">
        <v>8.2644628099173278E-3</v>
      </c>
      <c r="L12" s="253">
        <v>-1.2232415902140636E-2</v>
      </c>
      <c r="M12" s="252" t="s">
        <v>220</v>
      </c>
      <c r="N12" s="230"/>
      <c r="O12" s="256">
        <v>0.05</v>
      </c>
      <c r="P12" s="253">
        <v>0.23946557040082217</v>
      </c>
      <c r="Q12" s="253">
        <v>7.2239422084623417E-3</v>
      </c>
      <c r="R12" s="253">
        <v>-3.7735849056603765E-2</v>
      </c>
      <c r="S12" s="253">
        <v>-4.6401515151515138E-2</v>
      </c>
      <c r="T12" s="230"/>
      <c r="W12" s="419"/>
    </row>
    <row r="13" spans="1:23" x14ac:dyDescent="0.25">
      <c r="B13" s="51"/>
      <c r="C13" s="19"/>
      <c r="D13" s="5"/>
      <c r="E13" s="5"/>
      <c r="F13" s="5"/>
      <c r="G13" s="5"/>
      <c r="H13" s="186"/>
      <c r="I13" s="256"/>
      <c r="J13" s="253"/>
      <c r="K13" s="253"/>
      <c r="L13" s="253"/>
      <c r="M13" s="253"/>
      <c r="N13" s="230"/>
      <c r="O13" s="256"/>
      <c r="P13" s="253"/>
      <c r="Q13" s="253"/>
      <c r="R13" s="253"/>
      <c r="S13" s="253"/>
      <c r="T13" s="230"/>
      <c r="W13" s="419"/>
    </row>
    <row r="14" spans="1:23" ht="13.8" thickBot="1" x14ac:dyDescent="0.3">
      <c r="A14" s="191"/>
      <c r="B14" s="424" t="s">
        <v>40</v>
      </c>
      <c r="C14" s="193">
        <v>6585</v>
      </c>
      <c r="D14" s="147">
        <v>6510</v>
      </c>
      <c r="E14" s="147">
        <v>5624</v>
      </c>
      <c r="F14" s="147">
        <v>5123</v>
      </c>
      <c r="G14" s="147">
        <v>3991</v>
      </c>
      <c r="H14" s="147"/>
      <c r="I14" s="162">
        <v>0.02</v>
      </c>
      <c r="J14" s="161">
        <v>0.14693446088794926</v>
      </c>
      <c r="K14" s="161">
        <v>0.19380756417793465</v>
      </c>
      <c r="L14" s="161">
        <v>0.31291645310097382</v>
      </c>
      <c r="M14" s="161">
        <v>0.14355300859598863</v>
      </c>
      <c r="N14" s="204"/>
      <c r="O14" s="162">
        <v>0.01</v>
      </c>
      <c r="P14" s="161">
        <v>0.15753911806543375</v>
      </c>
      <c r="Q14" s="161">
        <v>0.18914698418895171</v>
      </c>
      <c r="R14" s="161">
        <v>0.28363818591831613</v>
      </c>
      <c r="S14" s="161">
        <v>7.8648648648648622E-2</v>
      </c>
      <c r="T14" s="204"/>
      <c r="W14" s="419"/>
    </row>
    <row r="15" spans="1:23" ht="13.8" thickBot="1" x14ac:dyDescent="0.3">
      <c r="B15" s="1"/>
    </row>
    <row r="16" spans="1:23" ht="40.200000000000003" thickBot="1" x14ac:dyDescent="0.3">
      <c r="B16" s="383" t="s">
        <v>0</v>
      </c>
      <c r="C16" s="2" t="s">
        <v>171</v>
      </c>
      <c r="D16" s="3" t="s">
        <v>68</v>
      </c>
      <c r="E16" s="3" t="s">
        <v>214</v>
      </c>
      <c r="F16" s="3" t="s">
        <v>69</v>
      </c>
      <c r="G16" s="3" t="s">
        <v>70</v>
      </c>
      <c r="H16" s="3"/>
      <c r="I16" s="2" t="s">
        <v>173</v>
      </c>
      <c r="J16" s="3" t="s">
        <v>77</v>
      </c>
      <c r="K16" s="3" t="s">
        <v>78</v>
      </c>
      <c r="L16" s="3" t="s">
        <v>79</v>
      </c>
      <c r="M16" s="3" t="s">
        <v>80</v>
      </c>
      <c r="N16" s="4"/>
      <c r="O16" s="2" t="s">
        <v>177</v>
      </c>
      <c r="P16" s="3" t="s">
        <v>81</v>
      </c>
      <c r="Q16" s="3" t="s">
        <v>82</v>
      </c>
      <c r="R16" s="3" t="s">
        <v>83</v>
      </c>
      <c r="S16" s="3" t="s">
        <v>84</v>
      </c>
      <c r="T16" s="4"/>
      <c r="U16" s="423"/>
      <c r="V16" s="423"/>
    </row>
    <row r="17" spans="1:24" x14ac:dyDescent="0.25">
      <c r="B17" s="51" t="s">
        <v>34</v>
      </c>
      <c r="C17" s="174">
        <v>1367</v>
      </c>
      <c r="D17" s="9">
        <v>1252</v>
      </c>
      <c r="E17" s="9">
        <v>1434</v>
      </c>
      <c r="F17" s="9">
        <v>988</v>
      </c>
      <c r="G17" s="9">
        <v>540</v>
      </c>
      <c r="H17" s="186"/>
      <c r="I17" s="256">
        <v>0.09</v>
      </c>
      <c r="J17" s="253">
        <v>-0.12691771269177132</v>
      </c>
      <c r="K17" s="253">
        <v>0.7165991902834008</v>
      </c>
      <c r="L17" s="253">
        <v>0.82962962962962972</v>
      </c>
      <c r="M17" s="253">
        <v>0.34663341645885293</v>
      </c>
      <c r="N17" s="230"/>
      <c r="O17" s="256">
        <v>9.1853035143770079E-2</v>
      </c>
      <c r="P17" s="253">
        <v>-0.12691771269177132</v>
      </c>
      <c r="Q17" s="253">
        <v>0.7165991902834008</v>
      </c>
      <c r="R17" s="253">
        <v>0.82962962962962972</v>
      </c>
      <c r="S17" s="253">
        <v>0.34663341645885293</v>
      </c>
      <c r="T17" s="230"/>
    </row>
    <row r="18" spans="1:24" x14ac:dyDescent="0.25">
      <c r="B18" s="51" t="s">
        <v>35</v>
      </c>
      <c r="C18" s="19">
        <v>321</v>
      </c>
      <c r="D18" s="5">
        <v>287</v>
      </c>
      <c r="E18" s="5">
        <v>237</v>
      </c>
      <c r="F18" s="5">
        <v>216</v>
      </c>
      <c r="G18" s="5">
        <v>256</v>
      </c>
      <c r="H18" s="184"/>
      <c r="I18" s="256">
        <v>0.11</v>
      </c>
      <c r="J18" s="253">
        <v>0.10810810810810811</v>
      </c>
      <c r="K18" s="253">
        <v>5.4545454545454453E-2</v>
      </c>
      <c r="L18" s="253">
        <v>-8.8607594936708889E-2</v>
      </c>
      <c r="M18" s="253">
        <v>1.1857707509881354E-2</v>
      </c>
      <c r="N18" s="230"/>
      <c r="O18" s="256">
        <v>0.11846689895470375</v>
      </c>
      <c r="P18" s="253">
        <v>0.21097046413502119</v>
      </c>
      <c r="Q18" s="253">
        <v>7.4074074074074181E-2</v>
      </c>
      <c r="R18" s="253">
        <v>-0.15625</v>
      </c>
      <c r="S18" s="253">
        <v>0</v>
      </c>
      <c r="T18" s="230"/>
    </row>
    <row r="19" spans="1:24" x14ac:dyDescent="0.25">
      <c r="B19" s="51" t="s">
        <v>36</v>
      </c>
      <c r="C19" s="19">
        <v>267</v>
      </c>
      <c r="D19" s="5">
        <v>290</v>
      </c>
      <c r="E19" s="5">
        <v>194</v>
      </c>
      <c r="F19" s="5">
        <v>214</v>
      </c>
      <c r="G19" s="5">
        <v>225</v>
      </c>
      <c r="H19" s="184"/>
      <c r="I19" s="256">
        <v>-0.06</v>
      </c>
      <c r="J19" s="253">
        <v>0.42156862745098045</v>
      </c>
      <c r="K19" s="253">
        <v>-0.11374407582938384</v>
      </c>
      <c r="L19" s="253">
        <v>-1.834862385321101E-2</v>
      </c>
      <c r="M19" s="253">
        <v>0.125</v>
      </c>
      <c r="N19" s="230"/>
      <c r="O19" s="256">
        <v>-7.9310344827586254E-2</v>
      </c>
      <c r="P19" s="253">
        <v>0.49484536082474229</v>
      </c>
      <c r="Q19" s="253">
        <v>-0.12616822429906538</v>
      </c>
      <c r="R19" s="253">
        <v>-4.8888888888888871E-2</v>
      </c>
      <c r="S19" s="253">
        <v>5.1401869158878455E-2</v>
      </c>
      <c r="T19" s="230"/>
    </row>
    <row r="20" spans="1:24" x14ac:dyDescent="0.25">
      <c r="B20" s="51" t="s">
        <v>37</v>
      </c>
      <c r="C20" s="19">
        <v>198</v>
      </c>
      <c r="D20" s="5">
        <v>204</v>
      </c>
      <c r="E20" s="5">
        <v>169</v>
      </c>
      <c r="F20" s="5">
        <v>159</v>
      </c>
      <c r="G20" s="5">
        <v>138</v>
      </c>
      <c r="H20" s="186"/>
      <c r="I20" s="256">
        <v>0.02</v>
      </c>
      <c r="J20" s="253">
        <v>7.9365079365079305E-2</v>
      </c>
      <c r="K20" s="253">
        <v>0.12837837837837829</v>
      </c>
      <c r="L20" s="253">
        <v>0.31404958677685957</v>
      </c>
      <c r="M20" s="253">
        <v>-5.4794520547945202E-2</v>
      </c>
      <c r="N20" s="230"/>
      <c r="O20" s="256">
        <v>-2.9411764705882359E-2</v>
      </c>
      <c r="P20" s="253">
        <v>0.20710059171597628</v>
      </c>
      <c r="Q20" s="253">
        <v>5.031446540880502E-2</v>
      </c>
      <c r="R20" s="253">
        <v>0.15217391304347827</v>
      </c>
      <c r="S20" s="253">
        <v>-0.1428571428571429</v>
      </c>
      <c r="T20" s="230"/>
    </row>
    <row r="21" spans="1:24" x14ac:dyDescent="0.25">
      <c r="B21" s="51" t="s">
        <v>411</v>
      </c>
      <c r="C21" s="19">
        <v>753</v>
      </c>
      <c r="D21" s="5">
        <v>611</v>
      </c>
      <c r="E21" s="5">
        <v>428</v>
      </c>
      <c r="F21" s="5">
        <v>321</v>
      </c>
      <c r="G21" s="5">
        <v>220</v>
      </c>
      <c r="H21" s="186"/>
      <c r="I21" s="256">
        <v>0.31</v>
      </c>
      <c r="J21" s="253">
        <v>0.32251082251082241</v>
      </c>
      <c r="K21" s="253">
        <v>0.56435643564356441</v>
      </c>
      <c r="L21" s="253">
        <v>0.52857142857142847</v>
      </c>
      <c r="M21" s="253">
        <v>0.46666666666666656</v>
      </c>
      <c r="N21" s="230"/>
      <c r="O21" s="256">
        <v>0.23240589198035999</v>
      </c>
      <c r="P21" s="253">
        <v>0.42757009345794383</v>
      </c>
      <c r="Q21" s="253">
        <v>0.47663551401869153</v>
      </c>
      <c r="R21" s="253">
        <v>0.45909090909090899</v>
      </c>
      <c r="S21" s="253">
        <v>0.44736842105263164</v>
      </c>
      <c r="T21" s="230"/>
    </row>
    <row r="22" spans="1:24" x14ac:dyDescent="0.25">
      <c r="B22" s="51" t="s">
        <v>38</v>
      </c>
      <c r="C22" s="19">
        <v>537</v>
      </c>
      <c r="D22" s="5">
        <v>608</v>
      </c>
      <c r="E22" s="5">
        <v>444</v>
      </c>
      <c r="F22" s="5">
        <v>457</v>
      </c>
      <c r="G22" s="5">
        <v>499</v>
      </c>
      <c r="H22" s="186"/>
      <c r="I22" s="256">
        <v>-7.0000000000000007E-2</v>
      </c>
      <c r="J22" s="253">
        <v>0.36322869955156944</v>
      </c>
      <c r="K22" s="253">
        <v>-4.3478260869565188E-2</v>
      </c>
      <c r="L22" s="252" t="s">
        <v>220</v>
      </c>
      <c r="M22" s="252" t="s">
        <v>220</v>
      </c>
      <c r="N22" s="230"/>
      <c r="O22" s="256">
        <v>-0.11677631578947367</v>
      </c>
      <c r="P22" s="253">
        <v>0.36936936936936937</v>
      </c>
      <c r="Q22" s="253">
        <v>-3.7199124726477018E-2</v>
      </c>
      <c r="R22" s="253">
        <v>-8.4168336673346666E-2</v>
      </c>
      <c r="S22" s="253">
        <v>-1.3833992094861691E-2</v>
      </c>
      <c r="T22" s="230"/>
    </row>
    <row r="23" spans="1:24" x14ac:dyDescent="0.25">
      <c r="B23" s="51"/>
      <c r="C23" s="19"/>
      <c r="D23" s="5"/>
      <c r="E23" s="5"/>
      <c r="F23" s="5"/>
      <c r="G23" s="5"/>
      <c r="H23" s="186"/>
      <c r="I23" s="256"/>
      <c r="J23" s="253"/>
      <c r="K23" s="253"/>
      <c r="L23" s="253"/>
      <c r="M23" s="253"/>
      <c r="N23" s="230"/>
      <c r="O23" s="256"/>
      <c r="P23" s="253"/>
      <c r="Q23" s="253"/>
      <c r="R23" s="253"/>
      <c r="S23" s="253"/>
      <c r="T23" s="230"/>
    </row>
    <row r="24" spans="1:24" ht="13.8" thickBot="1" x14ac:dyDescent="0.3">
      <c r="A24" s="191"/>
      <c r="B24" s="424" t="s">
        <v>40</v>
      </c>
      <c r="C24" s="193">
        <v>3443</v>
      </c>
      <c r="D24" s="147">
        <v>3252</v>
      </c>
      <c r="E24" s="147">
        <v>2906</v>
      </c>
      <c r="F24" s="147">
        <v>2355</v>
      </c>
      <c r="G24" s="147">
        <v>1878</v>
      </c>
      <c r="H24" s="147"/>
      <c r="I24" s="162">
        <v>0.09</v>
      </c>
      <c r="J24" s="161">
        <v>8.6172344689378733E-2</v>
      </c>
      <c r="K24" s="161">
        <v>0.37226277372262784</v>
      </c>
      <c r="L24" s="161">
        <v>0.31270903010033435</v>
      </c>
      <c r="M24" s="161">
        <v>0.15498154981549805</v>
      </c>
      <c r="N24" s="204"/>
      <c r="O24" s="162">
        <v>5.8733087330873346E-2</v>
      </c>
      <c r="P24" s="161">
        <v>0.11906400550585006</v>
      </c>
      <c r="Q24" s="161">
        <v>0.35711252653927805</v>
      </c>
      <c r="R24" s="161">
        <v>0.2539936102236422</v>
      </c>
      <c r="S24" s="161">
        <v>0.1112426035502958</v>
      </c>
      <c r="T24" s="204"/>
    </row>
    <row r="25" spans="1:24" x14ac:dyDescent="0.25">
      <c r="B25" s="1"/>
    </row>
    <row r="26" spans="1:24" x14ac:dyDescent="0.25">
      <c r="B26" s="1"/>
    </row>
    <row r="27" spans="1:24" ht="17.399999999999999" x14ac:dyDescent="0.3">
      <c r="B27" s="347" t="s">
        <v>412</v>
      </c>
    </row>
    <row r="28" spans="1:24" ht="13.8" thickBot="1" x14ac:dyDescent="0.3">
      <c r="H28" s="263"/>
    </row>
    <row r="29" spans="1:24" ht="40.200000000000003" thickBot="1" x14ac:dyDescent="0.3">
      <c r="B29" s="383" t="s">
        <v>0</v>
      </c>
      <c r="C29" s="2" t="s">
        <v>314</v>
      </c>
      <c r="D29" s="3" t="s">
        <v>1</v>
      </c>
      <c r="E29" s="3" t="s">
        <v>212</v>
      </c>
      <c r="F29" s="3" t="s">
        <v>30</v>
      </c>
      <c r="G29" s="3" t="s">
        <v>31</v>
      </c>
      <c r="H29" s="3"/>
      <c r="I29" s="2" t="s">
        <v>207</v>
      </c>
      <c r="J29" s="3" t="s">
        <v>77</v>
      </c>
      <c r="K29" s="3" t="s">
        <v>78</v>
      </c>
      <c r="L29" s="3" t="s">
        <v>79</v>
      </c>
      <c r="M29" s="3" t="s">
        <v>80</v>
      </c>
      <c r="N29" s="4"/>
      <c r="O29" s="2" t="s">
        <v>208</v>
      </c>
      <c r="P29" s="3" t="s">
        <v>81</v>
      </c>
      <c r="Q29" s="3" t="s">
        <v>82</v>
      </c>
      <c r="R29" s="3" t="s">
        <v>83</v>
      </c>
      <c r="S29" s="3" t="s">
        <v>84</v>
      </c>
      <c r="T29" s="4"/>
    </row>
    <row r="30" spans="1:24" x14ac:dyDescent="0.25">
      <c r="B30" s="69" t="s">
        <v>34</v>
      </c>
      <c r="C30" s="175">
        <v>1621</v>
      </c>
      <c r="D30" s="9">
        <v>1712</v>
      </c>
      <c r="E30" s="9">
        <v>1384</v>
      </c>
      <c r="F30" s="9">
        <v>1161</v>
      </c>
      <c r="G30" s="9">
        <v>820</v>
      </c>
      <c r="H30" s="186"/>
      <c r="I30" s="256">
        <v>-0.05</v>
      </c>
      <c r="J30" s="253">
        <v>0.23699421965317913</v>
      </c>
      <c r="K30" s="253">
        <v>0.34280792420327311</v>
      </c>
      <c r="L30" s="253">
        <v>0.41585365853658529</v>
      </c>
      <c r="M30" s="253">
        <v>0.32471728594507265</v>
      </c>
      <c r="N30" s="257"/>
      <c r="O30" s="256">
        <v>-0.05</v>
      </c>
      <c r="P30" s="253">
        <v>0.23699421965317913</v>
      </c>
      <c r="Q30" s="253">
        <v>0.34280792420327311</v>
      </c>
      <c r="R30" s="253">
        <v>0.41585365853658529</v>
      </c>
      <c r="S30" s="253">
        <v>0.32471728594507265</v>
      </c>
      <c r="T30" s="257"/>
      <c r="W30" s="425"/>
      <c r="X30" s="426"/>
    </row>
    <row r="31" spans="1:24" x14ac:dyDescent="0.25">
      <c r="B31" s="69" t="s">
        <v>35</v>
      </c>
      <c r="C31" s="176">
        <v>494</v>
      </c>
      <c r="D31" s="5">
        <v>447</v>
      </c>
      <c r="E31" s="5">
        <v>381</v>
      </c>
      <c r="F31" s="5">
        <v>384</v>
      </c>
      <c r="G31" s="5">
        <v>395</v>
      </c>
      <c r="H31" s="184"/>
      <c r="I31" s="256">
        <v>0.06</v>
      </c>
      <c r="J31" s="253">
        <v>0.12030075187969924</v>
      </c>
      <c r="K31" s="253">
        <v>-4.2713567839195998E-2</v>
      </c>
      <c r="L31" s="253">
        <v>5.2356020942407877E-3</v>
      </c>
      <c r="M31" s="253">
        <v>0.14825581395348841</v>
      </c>
      <c r="N31" s="257"/>
      <c r="O31" s="256">
        <v>0.11</v>
      </c>
      <c r="P31" s="253">
        <v>0.17322834645669283</v>
      </c>
      <c r="Q31" s="253">
        <v>-7.8125E-3</v>
      </c>
      <c r="R31" s="253">
        <v>-2.7848101265822822E-2</v>
      </c>
      <c r="S31" s="253">
        <v>9.4182825484764532E-2</v>
      </c>
      <c r="T31" s="257"/>
      <c r="W31" s="425"/>
      <c r="X31" s="426"/>
    </row>
    <row r="32" spans="1:24" x14ac:dyDescent="0.25">
      <c r="B32" s="69" t="s">
        <v>36</v>
      </c>
      <c r="C32" s="176">
        <v>352</v>
      </c>
      <c r="D32" s="5">
        <v>357</v>
      </c>
      <c r="E32" s="5">
        <v>297</v>
      </c>
      <c r="F32" s="5">
        <v>316</v>
      </c>
      <c r="G32" s="5">
        <v>341</v>
      </c>
      <c r="H32" s="184"/>
      <c r="I32" s="256">
        <v>0</v>
      </c>
      <c r="J32" s="253">
        <v>0.17821782178217815</v>
      </c>
      <c r="K32" s="253">
        <v>-1.2698412698412653E-2</v>
      </c>
      <c r="L32" s="253">
        <v>-7.0588235294117618E-2</v>
      </c>
      <c r="M32" s="253">
        <v>0.23550724637681153</v>
      </c>
      <c r="N32" s="257"/>
      <c r="O32" s="256">
        <v>-0.01</v>
      </c>
      <c r="P32" s="253">
        <v>0.20202020202020199</v>
      </c>
      <c r="Q32" s="253">
        <v>-1.5822784810126556E-2</v>
      </c>
      <c r="R32" s="253">
        <v>-7.3313782991202392E-2</v>
      </c>
      <c r="S32" s="253">
        <v>0.14046822742474907</v>
      </c>
      <c r="T32" s="257"/>
      <c r="W32" s="425"/>
      <c r="X32" s="426"/>
    </row>
    <row r="33" spans="2:24" x14ac:dyDescent="0.25">
      <c r="B33" s="69" t="s">
        <v>37</v>
      </c>
      <c r="C33" s="176">
        <v>258</v>
      </c>
      <c r="D33" s="5">
        <v>247</v>
      </c>
      <c r="E33" s="5">
        <v>215</v>
      </c>
      <c r="F33" s="5">
        <v>198</v>
      </c>
      <c r="G33" s="5">
        <v>172</v>
      </c>
      <c r="H33" s="5"/>
      <c r="I33" s="130">
        <v>7.0000000000000007E-2</v>
      </c>
      <c r="J33" s="127">
        <v>7.8602620087336206E-2</v>
      </c>
      <c r="K33" s="127">
        <v>0.16402116402116396</v>
      </c>
      <c r="L33" s="127">
        <v>0.22680127464008049</v>
      </c>
      <c r="M33" s="253">
        <v>0.27407407407407414</v>
      </c>
      <c r="N33" s="131"/>
      <c r="O33" s="130">
        <v>0.04</v>
      </c>
      <c r="P33" s="127">
        <v>0.14883720930232558</v>
      </c>
      <c r="Q33" s="127">
        <v>0.11111111111111116</v>
      </c>
      <c r="R33" s="127">
        <v>0.15116279069767447</v>
      </c>
      <c r="S33" s="127">
        <v>6.8322981366459645E-2</v>
      </c>
      <c r="T33" s="131"/>
      <c r="W33" s="425"/>
      <c r="X33" s="426"/>
    </row>
    <row r="34" spans="2:24" x14ac:dyDescent="0.25">
      <c r="B34" s="51" t="s">
        <v>411</v>
      </c>
      <c r="C34" s="176">
        <v>1167</v>
      </c>
      <c r="D34" s="5">
        <v>965</v>
      </c>
      <c r="E34" s="5">
        <v>725</v>
      </c>
      <c r="F34" s="5">
        <v>536</v>
      </c>
      <c r="G34" s="5">
        <v>366</v>
      </c>
      <c r="H34" s="5"/>
      <c r="I34" s="130">
        <v>0.27</v>
      </c>
      <c r="J34" s="127">
        <v>0.29530201342281881</v>
      </c>
      <c r="K34" s="127">
        <v>0.59537572254335269</v>
      </c>
      <c r="L34" s="127">
        <v>0.54466858789625361</v>
      </c>
      <c r="M34" s="253">
        <v>0.44664031620553368</v>
      </c>
      <c r="N34" s="131"/>
      <c r="O34" s="130">
        <v>0.21</v>
      </c>
      <c r="P34" s="127">
        <v>0.33103448275862069</v>
      </c>
      <c r="Q34" s="127">
        <v>0.54477611940298498</v>
      </c>
      <c r="R34" s="127">
        <v>0.46448087431693996</v>
      </c>
      <c r="S34" s="127">
        <v>0.41860465116279078</v>
      </c>
      <c r="T34" s="131"/>
      <c r="W34" s="425"/>
      <c r="X34" s="426"/>
    </row>
    <row r="35" spans="2:24" x14ac:dyDescent="0.25">
      <c r="B35" s="69" t="s">
        <v>38</v>
      </c>
      <c r="C35" s="176">
        <v>535</v>
      </c>
      <c r="D35" s="5">
        <v>435</v>
      </c>
      <c r="E35" s="5">
        <v>395</v>
      </c>
      <c r="F35" s="5">
        <v>321</v>
      </c>
      <c r="G35" s="5">
        <v>296</v>
      </c>
      <c r="H35" s="5"/>
      <c r="I35" s="130">
        <v>0.27</v>
      </c>
      <c r="J35" s="127">
        <v>0.12987012987012991</v>
      </c>
      <c r="K35" s="127">
        <v>0.26708074534161486</v>
      </c>
      <c r="L35" s="127">
        <v>0.10309278350515472</v>
      </c>
      <c r="M35" s="252" t="s">
        <v>220</v>
      </c>
      <c r="N35" s="131"/>
      <c r="O35" s="130">
        <v>0.23</v>
      </c>
      <c r="P35" s="127">
        <v>0.10126582278481022</v>
      </c>
      <c r="Q35" s="127">
        <v>0.27102803738317749</v>
      </c>
      <c r="R35" s="127">
        <v>8.4459459459459429E-2</v>
      </c>
      <c r="S35" s="253">
        <v>6.8027210884353817E-3</v>
      </c>
      <c r="T35" s="131"/>
      <c r="W35" s="427"/>
      <c r="X35" s="426"/>
    </row>
    <row r="36" spans="2:24" x14ac:dyDescent="0.25">
      <c r="B36" s="70"/>
      <c r="C36" s="13"/>
      <c r="D36" s="6"/>
      <c r="E36" s="6"/>
      <c r="F36" s="6"/>
      <c r="G36" s="6"/>
      <c r="H36" s="6"/>
      <c r="I36" s="132"/>
      <c r="J36" s="133"/>
      <c r="K36" s="133"/>
      <c r="L36" s="133"/>
      <c r="M36" s="133"/>
      <c r="N36" s="134"/>
      <c r="O36" s="132"/>
      <c r="P36" s="133"/>
      <c r="Q36" s="133"/>
      <c r="R36" s="133"/>
      <c r="S36" s="133"/>
      <c r="T36" s="134"/>
      <c r="X36" s="426"/>
    </row>
    <row r="37" spans="2:24" x14ac:dyDescent="0.25">
      <c r="B37" s="71" t="s">
        <v>39</v>
      </c>
      <c r="C37" s="176">
        <v>4427</v>
      </c>
      <c r="D37" s="5">
        <v>4163</v>
      </c>
      <c r="E37" s="5">
        <v>3397</v>
      </c>
      <c r="F37" s="5">
        <v>2916</v>
      </c>
      <c r="G37" s="5">
        <v>2390</v>
      </c>
      <c r="H37" s="5"/>
      <c r="I37" s="130">
        <v>0.08</v>
      </c>
      <c r="J37" s="127">
        <v>0.21</v>
      </c>
      <c r="K37" s="127">
        <v>0.28000000000000003</v>
      </c>
      <c r="L37" s="127">
        <v>0.25</v>
      </c>
      <c r="M37" s="127">
        <v>0.26</v>
      </c>
      <c r="N37" s="131"/>
      <c r="O37" s="130">
        <v>0.06</v>
      </c>
      <c r="P37" s="127">
        <v>0.23</v>
      </c>
      <c r="Q37" s="127">
        <v>0.27</v>
      </c>
      <c r="R37" s="127">
        <v>0.22</v>
      </c>
      <c r="S37" s="127">
        <v>0.2</v>
      </c>
      <c r="T37" s="131"/>
      <c r="W37" s="427"/>
      <c r="X37" s="426"/>
    </row>
    <row r="38" spans="2:24" ht="26.4" x14ac:dyDescent="0.25">
      <c r="B38" s="72" t="s">
        <v>71</v>
      </c>
      <c r="C38" s="176">
        <v>-87</v>
      </c>
      <c r="D38" s="5">
        <v>-56</v>
      </c>
      <c r="E38" s="5">
        <v>-61</v>
      </c>
      <c r="F38" s="5">
        <v>-37</v>
      </c>
      <c r="G38" s="5">
        <v>-72</v>
      </c>
      <c r="H38" s="7"/>
      <c r="I38" s="130" t="s">
        <v>218</v>
      </c>
      <c r="J38" s="127" t="s">
        <v>218</v>
      </c>
      <c r="K38" s="127" t="s">
        <v>218</v>
      </c>
      <c r="L38" s="127" t="s">
        <v>218</v>
      </c>
      <c r="M38" s="127" t="s">
        <v>218</v>
      </c>
      <c r="N38" s="131"/>
      <c r="O38" s="130" t="s">
        <v>218</v>
      </c>
      <c r="P38" s="127" t="s">
        <v>218</v>
      </c>
      <c r="Q38" s="127" t="s">
        <v>218</v>
      </c>
      <c r="R38" s="127" t="s">
        <v>218</v>
      </c>
      <c r="S38" s="127" t="s">
        <v>218</v>
      </c>
      <c r="T38" s="131"/>
      <c r="W38" s="425"/>
      <c r="X38" s="426"/>
    </row>
    <row r="39" spans="2:24" ht="26.4" x14ac:dyDescent="0.25">
      <c r="B39" s="73" t="s">
        <v>72</v>
      </c>
      <c r="C39" s="176">
        <v>-154</v>
      </c>
      <c r="D39" s="5">
        <v>-152</v>
      </c>
      <c r="E39" s="5">
        <v>-130</v>
      </c>
      <c r="F39" s="5">
        <v>-129</v>
      </c>
      <c r="G39" s="5">
        <v>-120</v>
      </c>
      <c r="H39" s="5"/>
      <c r="I39" s="130" t="s">
        <v>218</v>
      </c>
      <c r="J39" s="127" t="s">
        <v>218</v>
      </c>
      <c r="K39" s="127" t="s">
        <v>218</v>
      </c>
      <c r="L39" s="127" t="s">
        <v>218</v>
      </c>
      <c r="M39" s="127" t="s">
        <v>218</v>
      </c>
      <c r="N39" s="131"/>
      <c r="O39" s="130" t="s">
        <v>218</v>
      </c>
      <c r="P39" s="127" t="s">
        <v>218</v>
      </c>
      <c r="Q39" s="127" t="s">
        <v>218</v>
      </c>
      <c r="R39" s="127" t="s">
        <v>218</v>
      </c>
      <c r="S39" s="127" t="s">
        <v>218</v>
      </c>
      <c r="T39" s="131"/>
      <c r="V39" s="423"/>
      <c r="W39" s="425"/>
      <c r="X39" s="426"/>
    </row>
    <row r="40" spans="2:24" x14ac:dyDescent="0.25">
      <c r="B40" s="75" t="s">
        <v>366</v>
      </c>
      <c r="C40" s="176">
        <v>-32</v>
      </c>
      <c r="D40" s="8">
        <v>0</v>
      </c>
      <c r="E40" s="8">
        <v>0</v>
      </c>
      <c r="F40" s="8">
        <v>0</v>
      </c>
      <c r="G40" s="8">
        <v>0</v>
      </c>
      <c r="H40" s="8"/>
      <c r="I40" s="135" t="s">
        <v>218</v>
      </c>
      <c r="J40" s="136" t="s">
        <v>218</v>
      </c>
      <c r="K40" s="136" t="s">
        <v>218</v>
      </c>
      <c r="L40" s="136" t="s">
        <v>218</v>
      </c>
      <c r="M40" s="136" t="s">
        <v>218</v>
      </c>
      <c r="N40" s="137"/>
      <c r="O40" s="135" t="s">
        <v>218</v>
      </c>
      <c r="P40" s="136" t="s">
        <v>218</v>
      </c>
      <c r="Q40" s="136" t="s">
        <v>218</v>
      </c>
      <c r="R40" s="136" t="s">
        <v>218</v>
      </c>
      <c r="S40" s="136" t="s">
        <v>218</v>
      </c>
      <c r="T40" s="137"/>
      <c r="X40" s="426"/>
    </row>
    <row r="41" spans="2:24" ht="13.8" thickBot="1" x14ac:dyDescent="0.3">
      <c r="B41" s="424" t="s">
        <v>40</v>
      </c>
      <c r="C41" s="193">
        <v>4154</v>
      </c>
      <c r="D41" s="147">
        <v>3955</v>
      </c>
      <c r="E41" s="147">
        <v>3206</v>
      </c>
      <c r="F41" s="147">
        <v>2750</v>
      </c>
      <c r="G41" s="147">
        <v>2198</v>
      </c>
      <c r="H41" s="147"/>
      <c r="I41" s="162">
        <v>0.06</v>
      </c>
      <c r="J41" s="161">
        <v>0.21654875422946795</v>
      </c>
      <c r="K41" s="161">
        <v>0.28315674095725241</v>
      </c>
      <c r="L41" s="161">
        <v>0.27847512784751283</v>
      </c>
      <c r="M41" s="161">
        <v>0.25600000000000001</v>
      </c>
      <c r="N41" s="163"/>
      <c r="O41" s="162">
        <v>0.05</v>
      </c>
      <c r="P41" s="161">
        <v>0.23362445414847155</v>
      </c>
      <c r="Q41" s="161">
        <v>0.27709090909090905</v>
      </c>
      <c r="R41" s="161">
        <v>0.25113739763421283</v>
      </c>
      <c r="S41" s="161">
        <v>0.19132791327913279</v>
      </c>
      <c r="T41" s="163"/>
      <c r="W41" s="427"/>
      <c r="X41" s="426"/>
    </row>
    <row r="42" spans="2:24" ht="13.8" thickBot="1" x14ac:dyDescent="0.3">
      <c r="H42" s="263"/>
    </row>
    <row r="43" spans="2:24" ht="40.200000000000003" thickBot="1" x14ac:dyDescent="0.3">
      <c r="B43" s="383" t="s">
        <v>0</v>
      </c>
      <c r="C43" s="2" t="s">
        <v>171</v>
      </c>
      <c r="D43" s="3" t="s">
        <v>68</v>
      </c>
      <c r="E43" s="3" t="s">
        <v>214</v>
      </c>
      <c r="F43" s="3" t="s">
        <v>69</v>
      </c>
      <c r="G43" s="3" t="s">
        <v>70</v>
      </c>
      <c r="H43" s="3"/>
      <c r="I43" s="2" t="s">
        <v>173</v>
      </c>
      <c r="J43" s="3" t="s">
        <v>77</v>
      </c>
      <c r="K43" s="3" t="s">
        <v>78</v>
      </c>
      <c r="L43" s="3" t="s">
        <v>79</v>
      </c>
      <c r="M43" s="3" t="s">
        <v>80</v>
      </c>
      <c r="N43" s="4"/>
      <c r="O43" s="2" t="s">
        <v>177</v>
      </c>
      <c r="P43" s="3" t="s">
        <v>81</v>
      </c>
      <c r="Q43" s="3" t="s">
        <v>82</v>
      </c>
      <c r="R43" s="3" t="s">
        <v>83</v>
      </c>
      <c r="S43" s="3" t="s">
        <v>84</v>
      </c>
      <c r="T43" s="4"/>
    </row>
    <row r="44" spans="2:24" x14ac:dyDescent="0.25">
      <c r="B44" s="74" t="s">
        <v>34</v>
      </c>
      <c r="C44" s="229">
        <v>945</v>
      </c>
      <c r="D44" s="9">
        <v>796</v>
      </c>
      <c r="E44" s="9">
        <v>723</v>
      </c>
      <c r="F44" s="191">
        <v>537</v>
      </c>
      <c r="G44" s="191">
        <v>335</v>
      </c>
      <c r="H44" s="186"/>
      <c r="I44" s="256">
        <v>0.19</v>
      </c>
      <c r="J44" s="253">
        <v>0.10096818810511765</v>
      </c>
      <c r="K44" s="253">
        <v>0.54189944134078205</v>
      </c>
      <c r="L44" s="253">
        <v>0.60298507462686568</v>
      </c>
      <c r="M44" s="253">
        <v>0.28846153846153855</v>
      </c>
      <c r="N44" s="257"/>
      <c r="O44" s="256">
        <v>0.18718592964824121</v>
      </c>
      <c r="P44" s="253">
        <v>0.10096818810511765</v>
      </c>
      <c r="Q44" s="253">
        <v>0.54189944134078205</v>
      </c>
      <c r="R44" s="253">
        <v>0.60298507462686568</v>
      </c>
      <c r="S44" s="253">
        <v>0.28846153846153855</v>
      </c>
      <c r="T44" s="257"/>
    </row>
    <row r="45" spans="2:24" x14ac:dyDescent="0.25">
      <c r="B45" s="74" t="s">
        <v>35</v>
      </c>
      <c r="C45" s="229">
        <v>215</v>
      </c>
      <c r="D45" s="5">
        <v>204</v>
      </c>
      <c r="E45" s="5">
        <v>179</v>
      </c>
      <c r="F45" s="191">
        <v>175</v>
      </c>
      <c r="G45" s="191">
        <v>183</v>
      </c>
      <c r="H45" s="184"/>
      <c r="I45" s="256">
        <v>0.05</v>
      </c>
      <c r="J45" s="253">
        <v>4.6153846153846212E-2</v>
      </c>
      <c r="K45" s="253">
        <v>-2.8089887640449396E-2</v>
      </c>
      <c r="L45" s="253">
        <v>3.5502958579881616E-2</v>
      </c>
      <c r="M45" s="253">
        <v>0.13664596273291929</v>
      </c>
      <c r="N45" s="257"/>
      <c r="O45" s="256">
        <v>5.3921568627451011E-2</v>
      </c>
      <c r="P45" s="253">
        <v>0.13966480446927365</v>
      </c>
      <c r="Q45" s="253">
        <v>-1.1428571428571455E-2</v>
      </c>
      <c r="R45" s="253">
        <v>-4.3715846994535568E-2</v>
      </c>
      <c r="S45" s="253">
        <v>0.12962962962962954</v>
      </c>
      <c r="T45" s="257"/>
    </row>
    <row r="46" spans="2:24" x14ac:dyDescent="0.25">
      <c r="B46" s="74" t="s">
        <v>36</v>
      </c>
      <c r="C46" s="229">
        <v>173</v>
      </c>
      <c r="D46" s="5">
        <v>178</v>
      </c>
      <c r="E46" s="5">
        <v>138</v>
      </c>
      <c r="F46" s="191">
        <v>152</v>
      </c>
      <c r="G46" s="191">
        <v>142</v>
      </c>
      <c r="H46" s="184"/>
      <c r="I46" s="256">
        <v>0</v>
      </c>
      <c r="J46" s="253">
        <v>0.21917808219178081</v>
      </c>
      <c r="K46" s="253">
        <v>-9.9999999999999978E-2</v>
      </c>
      <c r="L46" s="253">
        <v>0.10144927536231885</v>
      </c>
      <c r="M46" s="253">
        <v>0.19327731092436973</v>
      </c>
      <c r="N46" s="257"/>
      <c r="O46" s="256">
        <v>-2.8089887640449396E-2</v>
      </c>
      <c r="P46" s="253">
        <v>0.28985507246376807</v>
      </c>
      <c r="Q46" s="253">
        <v>-0.11184210526315785</v>
      </c>
      <c r="R46" s="253">
        <v>7.0422535211267512E-2</v>
      </c>
      <c r="S46" s="253">
        <v>0.11811023622047245</v>
      </c>
      <c r="T46" s="257"/>
    </row>
    <row r="47" spans="2:24" x14ac:dyDescent="0.25">
      <c r="B47" s="74" t="s">
        <v>37</v>
      </c>
      <c r="C47" s="19">
        <v>130</v>
      </c>
      <c r="D47" s="5">
        <v>124</v>
      </c>
      <c r="E47" s="5">
        <v>106</v>
      </c>
      <c r="F47" s="5">
        <v>90</v>
      </c>
      <c r="G47" s="5">
        <v>78</v>
      </c>
      <c r="H47" s="5"/>
      <c r="I47" s="130">
        <v>0.1</v>
      </c>
      <c r="J47" s="127">
        <v>5.0847457627118731E-2</v>
      </c>
      <c r="K47" s="127">
        <v>0.23809523809523814</v>
      </c>
      <c r="L47" s="127">
        <v>0.30434782608695654</v>
      </c>
      <c r="M47" s="127">
        <v>0.21875</v>
      </c>
      <c r="N47" s="131"/>
      <c r="O47" s="130">
        <v>4.8387096774193505E-2</v>
      </c>
      <c r="P47" s="127">
        <v>0.16981132075471694</v>
      </c>
      <c r="Q47" s="127">
        <v>0.15555555555555545</v>
      </c>
      <c r="R47" s="127">
        <v>0.15384615384615374</v>
      </c>
      <c r="S47" s="127">
        <v>0.11428571428571432</v>
      </c>
      <c r="T47" s="131"/>
    </row>
    <row r="48" spans="2:24" x14ac:dyDescent="0.25">
      <c r="B48" s="51" t="s">
        <v>411</v>
      </c>
      <c r="C48" s="19">
        <v>702</v>
      </c>
      <c r="D48" s="5">
        <v>556</v>
      </c>
      <c r="E48" s="5">
        <v>377</v>
      </c>
      <c r="F48" s="5">
        <v>278</v>
      </c>
      <c r="G48" s="5">
        <v>187</v>
      </c>
      <c r="H48" s="5"/>
      <c r="I48" s="130">
        <v>0.34</v>
      </c>
      <c r="J48" s="127">
        <v>0.36609336609336607</v>
      </c>
      <c r="K48" s="127">
        <v>0.65019011406844096</v>
      </c>
      <c r="L48" s="127">
        <v>0.5617977528089888</v>
      </c>
      <c r="M48" s="127">
        <v>0.5847457627118644</v>
      </c>
      <c r="N48" s="131"/>
      <c r="O48" s="130">
        <v>0.26258992805755388</v>
      </c>
      <c r="P48" s="127">
        <v>0.4748010610079576</v>
      </c>
      <c r="Q48" s="127">
        <v>0.56115107913669071</v>
      </c>
      <c r="R48" s="127">
        <v>0.4866310160427807</v>
      </c>
      <c r="S48" s="127">
        <v>0.55833333333333335</v>
      </c>
      <c r="T48" s="131"/>
    </row>
    <row r="49" spans="2:20" x14ac:dyDescent="0.25">
      <c r="B49" s="74" t="s">
        <v>38</v>
      </c>
      <c r="C49" s="19">
        <v>224</v>
      </c>
      <c r="D49" s="5">
        <v>201</v>
      </c>
      <c r="E49" s="5">
        <v>185</v>
      </c>
      <c r="F49" s="5">
        <v>136</v>
      </c>
      <c r="G49" s="5">
        <v>138</v>
      </c>
      <c r="H49" s="5"/>
      <c r="I49" s="130">
        <v>0.17</v>
      </c>
      <c r="J49" s="127">
        <v>6.9148936170212671E-2</v>
      </c>
      <c r="K49" s="127">
        <v>0.36296296296296293</v>
      </c>
      <c r="L49" s="252" t="s">
        <v>220</v>
      </c>
      <c r="M49" s="252" t="s">
        <v>220</v>
      </c>
      <c r="N49" s="131"/>
      <c r="O49" s="130">
        <v>0.11442786069651745</v>
      </c>
      <c r="P49" s="127">
        <v>8.6486486486486491E-2</v>
      </c>
      <c r="Q49" s="127">
        <v>0.35294117647058831</v>
      </c>
      <c r="R49" s="253">
        <v>-1.4492753623188359E-2</v>
      </c>
      <c r="S49" s="127">
        <v>5.3435114503816772E-2</v>
      </c>
      <c r="T49" s="131"/>
    </row>
    <row r="50" spans="2:20" x14ac:dyDescent="0.25">
      <c r="B50" s="75"/>
      <c r="C50" s="17"/>
      <c r="D50" s="6"/>
      <c r="E50" s="6"/>
      <c r="F50" s="6"/>
      <c r="G50" s="6"/>
      <c r="H50" s="6"/>
      <c r="I50" s="132"/>
      <c r="J50" s="133"/>
      <c r="K50" s="133"/>
      <c r="L50" s="133"/>
      <c r="M50" s="133"/>
      <c r="N50" s="134"/>
      <c r="O50" s="132"/>
      <c r="P50" s="133"/>
      <c r="Q50" s="133"/>
      <c r="R50" s="133"/>
      <c r="S50" s="133"/>
      <c r="T50" s="134"/>
    </row>
    <row r="51" spans="2:20" x14ac:dyDescent="0.25">
      <c r="B51" s="76" t="s">
        <v>39</v>
      </c>
      <c r="C51" s="19">
        <v>2389</v>
      </c>
      <c r="D51" s="5">
        <v>2059</v>
      </c>
      <c r="E51" s="5">
        <v>1708</v>
      </c>
      <c r="F51" s="5">
        <v>1368</v>
      </c>
      <c r="G51" s="5">
        <v>1063</v>
      </c>
      <c r="H51" s="5"/>
      <c r="I51" s="130">
        <v>0.19</v>
      </c>
      <c r="J51" s="127">
        <v>0.16</v>
      </c>
      <c r="K51" s="127">
        <v>0.38</v>
      </c>
      <c r="L51" s="127">
        <v>0.34</v>
      </c>
      <c r="M51" s="127">
        <v>0.26</v>
      </c>
      <c r="N51" s="131"/>
      <c r="O51" s="130">
        <v>0.16027197668771254</v>
      </c>
      <c r="P51" s="127">
        <v>0.21</v>
      </c>
      <c r="Q51" s="127">
        <v>0.36</v>
      </c>
      <c r="R51" s="127">
        <v>0.28999999999999998</v>
      </c>
      <c r="S51" s="127">
        <v>0.22</v>
      </c>
      <c r="T51" s="131"/>
    </row>
    <row r="52" spans="2:20" ht="26.4" x14ac:dyDescent="0.25">
      <c r="B52" s="77" t="s">
        <v>71</v>
      </c>
      <c r="C52" s="19">
        <v>-39</v>
      </c>
      <c r="D52" s="5">
        <v>-28</v>
      </c>
      <c r="E52" s="5">
        <v>-24</v>
      </c>
      <c r="F52" s="5">
        <v>-35</v>
      </c>
      <c r="G52" s="5">
        <v>-48</v>
      </c>
      <c r="H52" s="7"/>
      <c r="I52" s="130" t="s">
        <v>218</v>
      </c>
      <c r="J52" s="127" t="s">
        <v>218</v>
      </c>
      <c r="K52" s="127" t="s">
        <v>218</v>
      </c>
      <c r="L52" s="127" t="s">
        <v>218</v>
      </c>
      <c r="M52" s="127" t="s">
        <v>218</v>
      </c>
      <c r="N52" s="131"/>
      <c r="O52" s="130" t="s">
        <v>218</v>
      </c>
      <c r="P52" s="127" t="s">
        <v>218</v>
      </c>
      <c r="Q52" s="127" t="s">
        <v>218</v>
      </c>
      <c r="R52" s="127" t="s">
        <v>218</v>
      </c>
      <c r="S52" s="127" t="s">
        <v>218</v>
      </c>
      <c r="T52" s="131"/>
    </row>
    <row r="53" spans="2:20" ht="26.4" x14ac:dyDescent="0.25">
      <c r="B53" s="78" t="s">
        <v>72</v>
      </c>
      <c r="C53" s="19">
        <v>-75</v>
      </c>
      <c r="D53" s="5">
        <v>-77</v>
      </c>
      <c r="E53" s="5">
        <v>-79</v>
      </c>
      <c r="F53" s="5">
        <v>-73</v>
      </c>
      <c r="G53" s="5">
        <v>-56</v>
      </c>
      <c r="H53" s="5"/>
      <c r="I53" s="130" t="s">
        <v>218</v>
      </c>
      <c r="J53" s="127" t="s">
        <v>218</v>
      </c>
      <c r="K53" s="127" t="s">
        <v>218</v>
      </c>
      <c r="L53" s="127" t="s">
        <v>218</v>
      </c>
      <c r="M53" s="127" t="s">
        <v>218</v>
      </c>
      <c r="N53" s="131"/>
      <c r="O53" s="130" t="s">
        <v>218</v>
      </c>
      <c r="P53" s="127" t="s">
        <v>218</v>
      </c>
      <c r="Q53" s="127" t="s">
        <v>218</v>
      </c>
      <c r="R53" s="127" t="s">
        <v>218</v>
      </c>
      <c r="S53" s="127" t="s">
        <v>218</v>
      </c>
      <c r="T53" s="131"/>
    </row>
    <row r="54" spans="2:20" x14ac:dyDescent="0.25">
      <c r="B54" s="75"/>
      <c r="C54" s="20"/>
      <c r="D54" s="8"/>
      <c r="E54" s="8"/>
      <c r="F54" s="8"/>
      <c r="G54" s="8"/>
      <c r="H54" s="8"/>
      <c r="I54" s="135"/>
      <c r="J54" s="136"/>
      <c r="K54" s="136"/>
      <c r="L54" s="136"/>
      <c r="M54" s="136"/>
      <c r="N54" s="137"/>
      <c r="O54" s="135"/>
      <c r="P54" s="136"/>
      <c r="Q54" s="136"/>
      <c r="R54" s="136"/>
      <c r="S54" s="136"/>
      <c r="T54" s="137"/>
    </row>
    <row r="55" spans="2:20" ht="13.8" thickBot="1" x14ac:dyDescent="0.3">
      <c r="B55" s="428" t="s">
        <v>40</v>
      </c>
      <c r="C55" s="146">
        <v>2275</v>
      </c>
      <c r="D55" s="147">
        <v>1954</v>
      </c>
      <c r="E55" s="147">
        <v>1605</v>
      </c>
      <c r="F55" s="147">
        <v>1260</v>
      </c>
      <c r="G55" s="147">
        <v>959</v>
      </c>
      <c r="H55" s="147"/>
      <c r="I55" s="162">
        <v>0.2</v>
      </c>
      <c r="J55" s="161">
        <v>0.17005988023952101</v>
      </c>
      <c r="K55" s="161">
        <v>0.41599353796445881</v>
      </c>
      <c r="L55" s="161">
        <v>0.37254901960784315</v>
      </c>
      <c r="M55" s="161">
        <v>0.25359477124183005</v>
      </c>
      <c r="N55" s="163"/>
      <c r="O55" s="162">
        <v>0.16427840327533261</v>
      </c>
      <c r="P55" s="161">
        <v>0.2174454828660437</v>
      </c>
      <c r="Q55" s="161">
        <v>0.39126984126984121</v>
      </c>
      <c r="R55" s="161">
        <v>0.31386861313868608</v>
      </c>
      <c r="S55" s="161">
        <v>0.21085858585858586</v>
      </c>
      <c r="T55" s="163"/>
    </row>
    <row r="56" spans="2:20" x14ac:dyDescent="0.25">
      <c r="B56" s="264"/>
      <c r="C56" s="264"/>
      <c r="D56" s="265"/>
      <c r="E56" s="265"/>
      <c r="F56" s="265"/>
      <c r="G56" s="265"/>
    </row>
    <row r="57" spans="2:20" x14ac:dyDescent="0.25">
      <c r="B57" s="265"/>
      <c r="C57" s="265"/>
      <c r="D57" s="265"/>
      <c r="E57" s="265"/>
      <c r="F57" s="265"/>
      <c r="G57" s="265"/>
    </row>
    <row r="58" spans="2:20" ht="17.399999999999999" x14ac:dyDescent="0.3">
      <c r="B58" s="347" t="s">
        <v>413</v>
      </c>
    </row>
    <row r="59" spans="2:20" ht="13.8" thickBot="1" x14ac:dyDescent="0.3">
      <c r="H59" s="263"/>
    </row>
    <row r="60" spans="2:20" ht="40.200000000000003" thickBot="1" x14ac:dyDescent="0.3">
      <c r="B60" s="383" t="s">
        <v>0</v>
      </c>
      <c r="C60" s="2" t="s">
        <v>314</v>
      </c>
      <c r="D60" s="3" t="s">
        <v>1</v>
      </c>
      <c r="E60" s="3" t="s">
        <v>212</v>
      </c>
      <c r="F60" s="3" t="s">
        <v>30</v>
      </c>
      <c r="G60" s="3" t="s">
        <v>31</v>
      </c>
      <c r="H60" s="3"/>
      <c r="I60" s="2" t="s">
        <v>207</v>
      </c>
      <c r="J60" s="3" t="s">
        <v>77</v>
      </c>
      <c r="K60" s="3" t="s">
        <v>78</v>
      </c>
      <c r="L60" s="3" t="s">
        <v>79</v>
      </c>
      <c r="M60" s="3" t="s">
        <v>80</v>
      </c>
      <c r="N60" s="4"/>
      <c r="O60" s="2" t="s">
        <v>208</v>
      </c>
      <c r="P60" s="3" t="s">
        <v>81</v>
      </c>
      <c r="Q60" s="3" t="s">
        <v>82</v>
      </c>
      <c r="R60" s="3" t="s">
        <v>83</v>
      </c>
      <c r="S60" s="3" t="s">
        <v>84</v>
      </c>
      <c r="T60" s="4"/>
    </row>
    <row r="61" spans="2:20" outlineLevel="1" x14ac:dyDescent="0.25">
      <c r="B61" s="74"/>
      <c r="C61" s="177"/>
      <c r="D61" s="156"/>
      <c r="E61" s="9"/>
      <c r="F61" s="9"/>
      <c r="G61" s="9"/>
      <c r="H61" s="182"/>
      <c r="I61" s="475"/>
      <c r="J61" s="429"/>
      <c r="K61" s="429"/>
      <c r="L61" s="429"/>
      <c r="M61" s="429"/>
      <c r="N61" s="430"/>
      <c r="O61" s="475"/>
      <c r="P61" s="429"/>
      <c r="Q61" s="429"/>
      <c r="R61" s="429"/>
      <c r="S61" s="429"/>
      <c r="T61" s="430"/>
    </row>
    <row r="62" spans="2:20" outlineLevel="1" x14ac:dyDescent="0.25">
      <c r="B62" s="322" t="s">
        <v>113</v>
      </c>
      <c r="C62" s="178"/>
      <c r="D62" s="128"/>
      <c r="E62" s="5"/>
      <c r="F62" s="5"/>
      <c r="G62" s="5"/>
      <c r="H62" s="186"/>
      <c r="I62" s="476"/>
      <c r="J62" s="431"/>
      <c r="K62" s="431"/>
      <c r="L62" s="431"/>
      <c r="M62" s="431"/>
      <c r="N62" s="432"/>
      <c r="O62" s="476"/>
      <c r="P62" s="431"/>
      <c r="Q62" s="431"/>
      <c r="R62" s="431"/>
      <c r="S62" s="431"/>
      <c r="T62" s="432"/>
    </row>
    <row r="63" spans="2:20" outlineLevel="1" x14ac:dyDescent="0.25">
      <c r="B63" s="74" t="s">
        <v>34</v>
      </c>
      <c r="C63" s="364">
        <v>1583</v>
      </c>
      <c r="D63" s="5">
        <v>1671</v>
      </c>
      <c r="E63" s="5">
        <v>1338</v>
      </c>
      <c r="F63" s="5">
        <v>1120</v>
      </c>
      <c r="G63" s="5">
        <v>783</v>
      </c>
      <c r="H63" s="186"/>
      <c r="I63" s="476"/>
      <c r="J63" s="431"/>
      <c r="K63" s="431"/>
      <c r="L63" s="431"/>
      <c r="M63" s="431"/>
      <c r="N63" s="432"/>
      <c r="O63" s="476"/>
      <c r="P63" s="431"/>
      <c r="Q63" s="431"/>
      <c r="R63" s="431"/>
      <c r="S63" s="431"/>
      <c r="T63" s="432"/>
    </row>
    <row r="64" spans="2:20" outlineLevel="1" x14ac:dyDescent="0.25">
      <c r="B64" s="74" t="s">
        <v>35</v>
      </c>
      <c r="C64" s="364">
        <v>494</v>
      </c>
      <c r="D64" s="5">
        <v>447</v>
      </c>
      <c r="E64" s="5">
        <v>381</v>
      </c>
      <c r="F64" s="5">
        <v>384</v>
      </c>
      <c r="G64" s="5">
        <v>395</v>
      </c>
      <c r="H64" s="184"/>
      <c r="I64" s="476"/>
      <c r="J64" s="431"/>
      <c r="K64" s="431"/>
      <c r="L64" s="431"/>
      <c r="M64" s="431"/>
      <c r="N64" s="432"/>
      <c r="O64" s="476"/>
      <c r="P64" s="431"/>
      <c r="Q64" s="431"/>
      <c r="R64" s="431"/>
      <c r="S64" s="431"/>
      <c r="T64" s="432"/>
    </row>
    <row r="65" spans="2:20" outlineLevel="1" x14ac:dyDescent="0.25">
      <c r="B65" s="74" t="s">
        <v>36</v>
      </c>
      <c r="C65" s="364">
        <v>352</v>
      </c>
      <c r="D65" s="5">
        <v>357</v>
      </c>
      <c r="E65" s="5">
        <v>297</v>
      </c>
      <c r="F65" s="5">
        <v>316</v>
      </c>
      <c r="G65" s="5">
        <v>341</v>
      </c>
      <c r="H65" s="184"/>
      <c r="I65" s="476"/>
      <c r="J65" s="431"/>
      <c r="K65" s="431"/>
      <c r="L65" s="431"/>
      <c r="M65" s="431"/>
      <c r="N65" s="432"/>
      <c r="O65" s="476"/>
      <c r="P65" s="431"/>
      <c r="Q65" s="431"/>
      <c r="R65" s="431"/>
      <c r="S65" s="431"/>
      <c r="T65" s="432"/>
    </row>
    <row r="66" spans="2:20" outlineLevel="1" x14ac:dyDescent="0.25">
      <c r="B66" s="74" t="s">
        <v>37</v>
      </c>
      <c r="C66" s="364">
        <v>256</v>
      </c>
      <c r="D66" s="5">
        <v>244</v>
      </c>
      <c r="E66" s="5">
        <v>213</v>
      </c>
      <c r="F66" s="5">
        <v>195</v>
      </c>
      <c r="G66" s="5">
        <v>169</v>
      </c>
      <c r="H66" s="186"/>
      <c r="I66" s="476"/>
      <c r="J66" s="431"/>
      <c r="K66" s="431"/>
      <c r="L66" s="431"/>
      <c r="M66" s="431"/>
      <c r="N66" s="432"/>
      <c r="O66" s="476"/>
      <c r="P66" s="431"/>
      <c r="Q66" s="431"/>
      <c r="R66" s="431"/>
      <c r="S66" s="431"/>
      <c r="T66" s="432"/>
    </row>
    <row r="67" spans="2:20" outlineLevel="1" x14ac:dyDescent="0.25">
      <c r="B67" s="51" t="s">
        <v>411</v>
      </c>
      <c r="C67" s="364">
        <v>1167</v>
      </c>
      <c r="D67" s="5">
        <v>965</v>
      </c>
      <c r="E67" s="5">
        <v>725</v>
      </c>
      <c r="F67" s="5">
        <v>536</v>
      </c>
      <c r="G67" s="5">
        <v>366</v>
      </c>
      <c r="H67" s="186"/>
      <c r="I67" s="476"/>
      <c r="J67" s="431"/>
      <c r="K67" s="431"/>
      <c r="L67" s="431"/>
      <c r="M67" s="431"/>
      <c r="N67" s="432"/>
      <c r="O67" s="476"/>
      <c r="P67" s="431"/>
      <c r="Q67" s="431"/>
      <c r="R67" s="431"/>
      <c r="S67" s="431"/>
      <c r="T67" s="432"/>
    </row>
    <row r="68" spans="2:20" outlineLevel="1" x14ac:dyDescent="0.25">
      <c r="B68" s="74" t="s">
        <v>38</v>
      </c>
      <c r="C68" s="302">
        <v>533</v>
      </c>
      <c r="D68" s="5">
        <v>431</v>
      </c>
      <c r="E68" s="5">
        <v>388</v>
      </c>
      <c r="F68" s="5">
        <v>319</v>
      </c>
      <c r="G68" s="5">
        <v>295</v>
      </c>
      <c r="H68" s="186"/>
      <c r="I68" s="476"/>
      <c r="J68" s="431"/>
      <c r="K68" s="431"/>
      <c r="L68" s="431"/>
      <c r="M68" s="431"/>
      <c r="N68" s="432"/>
      <c r="O68" s="476"/>
      <c r="P68" s="431"/>
      <c r="Q68" s="431"/>
      <c r="R68" s="431"/>
      <c r="S68" s="431"/>
      <c r="T68" s="432"/>
    </row>
    <row r="69" spans="2:20" outlineLevel="1" x14ac:dyDescent="0.25">
      <c r="B69" s="74"/>
      <c r="C69" s="178"/>
      <c r="D69" s="128"/>
      <c r="E69" s="5"/>
      <c r="F69" s="5"/>
      <c r="G69" s="5"/>
      <c r="H69" s="186"/>
      <c r="I69" s="476"/>
      <c r="J69" s="431"/>
      <c r="K69" s="431"/>
      <c r="L69" s="431"/>
      <c r="M69" s="431"/>
      <c r="N69" s="432"/>
      <c r="O69" s="476"/>
      <c r="P69" s="431"/>
      <c r="Q69" s="431"/>
      <c r="R69" s="431"/>
      <c r="S69" s="431"/>
      <c r="T69" s="432"/>
    </row>
    <row r="70" spans="2:20" ht="13.8" outlineLevel="1" thickBot="1" x14ac:dyDescent="0.3">
      <c r="B70" s="428" t="s">
        <v>40</v>
      </c>
      <c r="C70" s="365">
        <v>4144</v>
      </c>
      <c r="D70" s="323">
        <v>3907</v>
      </c>
      <c r="E70" s="147">
        <v>3151</v>
      </c>
      <c r="F70" s="147">
        <v>2704</v>
      </c>
      <c r="G70" s="147">
        <v>2157</v>
      </c>
      <c r="H70" s="269"/>
      <c r="I70" s="477"/>
      <c r="J70" s="433"/>
      <c r="K70" s="433"/>
      <c r="L70" s="433"/>
      <c r="M70" s="433"/>
      <c r="N70" s="434"/>
      <c r="O70" s="477"/>
      <c r="P70" s="433"/>
      <c r="Q70" s="433"/>
      <c r="R70" s="433"/>
      <c r="S70" s="433"/>
      <c r="T70" s="434"/>
    </row>
    <row r="71" spans="2:20" x14ac:dyDescent="0.25">
      <c r="B71" s="74"/>
      <c r="C71" s="178"/>
      <c r="D71" s="128"/>
      <c r="E71" s="128"/>
      <c r="F71" s="128"/>
      <c r="G71" s="128"/>
      <c r="H71" s="209"/>
      <c r="I71" s="229"/>
      <c r="J71" s="191"/>
      <c r="K71" s="191"/>
      <c r="L71" s="191"/>
      <c r="M71" s="191"/>
      <c r="N71" s="230"/>
      <c r="O71" s="229"/>
      <c r="P71" s="191"/>
      <c r="Q71" s="191"/>
      <c r="R71" s="191"/>
      <c r="S71" s="191"/>
      <c r="T71" s="230"/>
    </row>
    <row r="72" spans="2:20" x14ac:dyDescent="0.25">
      <c r="B72" s="105" t="s">
        <v>92</v>
      </c>
      <c r="C72" s="178"/>
      <c r="D72" s="128"/>
      <c r="E72" s="128"/>
      <c r="F72" s="128"/>
      <c r="G72" s="128"/>
      <c r="H72" s="209"/>
      <c r="I72" s="229"/>
      <c r="J72" s="191"/>
      <c r="K72" s="191"/>
      <c r="L72" s="191"/>
      <c r="M72" s="191"/>
      <c r="N72" s="230"/>
      <c r="O72" s="229"/>
      <c r="P72" s="191"/>
      <c r="Q72" s="191"/>
      <c r="R72" s="191"/>
      <c r="S72" s="191"/>
      <c r="T72" s="230"/>
    </row>
    <row r="73" spans="2:20" x14ac:dyDescent="0.25">
      <c r="B73" s="74" t="s">
        <v>34</v>
      </c>
      <c r="C73" s="178">
        <v>0.66147869999999998</v>
      </c>
      <c r="D73" s="128">
        <v>0.61952160000000001</v>
      </c>
      <c r="E73" s="128">
        <v>0.53689659999999995</v>
      </c>
      <c r="F73" s="128">
        <v>0.48838559999999998</v>
      </c>
      <c r="G73" s="128">
        <v>0.62</v>
      </c>
      <c r="H73" s="209"/>
      <c r="I73" s="375" t="s">
        <v>272</v>
      </c>
      <c r="J73" s="255" t="s">
        <v>246</v>
      </c>
      <c r="K73" s="255" t="s">
        <v>247</v>
      </c>
      <c r="L73" s="255" t="s">
        <v>248</v>
      </c>
      <c r="M73" s="255" t="s">
        <v>249</v>
      </c>
      <c r="N73" s="273"/>
      <c r="O73" s="375" t="s">
        <v>272</v>
      </c>
      <c r="P73" s="255" t="s">
        <v>246</v>
      </c>
      <c r="Q73" s="255" t="s">
        <v>247</v>
      </c>
      <c r="R73" s="255" t="s">
        <v>248</v>
      </c>
      <c r="S73" s="255" t="s">
        <v>249</v>
      </c>
      <c r="T73" s="230"/>
    </row>
    <row r="74" spans="2:20" x14ac:dyDescent="0.25">
      <c r="B74" s="74" t="s">
        <v>35</v>
      </c>
      <c r="C74" s="178">
        <v>0.67731450000000004</v>
      </c>
      <c r="D74" s="128">
        <v>0.73100889999999996</v>
      </c>
      <c r="E74" s="128">
        <v>0.73431690000000005</v>
      </c>
      <c r="F74" s="128">
        <v>0.81477580000000005</v>
      </c>
      <c r="G74" s="128">
        <v>0.75800000000000001</v>
      </c>
      <c r="H74" s="209"/>
      <c r="I74" s="375" t="s">
        <v>357</v>
      </c>
      <c r="J74" s="255" t="s">
        <v>250</v>
      </c>
      <c r="K74" s="255" t="s">
        <v>251</v>
      </c>
      <c r="L74" s="255" t="s">
        <v>252</v>
      </c>
      <c r="M74" s="255" t="s">
        <v>253</v>
      </c>
      <c r="N74" s="273"/>
      <c r="O74" s="375" t="s">
        <v>358</v>
      </c>
      <c r="P74" s="255" t="s">
        <v>249</v>
      </c>
      <c r="Q74" s="255" t="s">
        <v>251</v>
      </c>
      <c r="R74" s="255" t="s">
        <v>254</v>
      </c>
      <c r="S74" s="255" t="s">
        <v>253</v>
      </c>
      <c r="T74" s="230"/>
    </row>
    <row r="75" spans="2:20" x14ac:dyDescent="0.25">
      <c r="B75" s="74" t="s">
        <v>36</v>
      </c>
      <c r="C75" s="178">
        <v>0.65511989999999998</v>
      </c>
      <c r="D75" s="128">
        <v>0.65357140000000002</v>
      </c>
      <c r="E75" s="128">
        <v>0.69700969999999995</v>
      </c>
      <c r="F75" s="128">
        <v>0.74128700000000003</v>
      </c>
      <c r="G75" s="128">
        <v>0.72399999999999998</v>
      </c>
      <c r="H75" s="209"/>
      <c r="I75" s="375" t="s">
        <v>235</v>
      </c>
      <c r="J75" s="255" t="s">
        <v>255</v>
      </c>
      <c r="K75" s="255" t="s">
        <v>256</v>
      </c>
      <c r="L75" s="255" t="s">
        <v>230</v>
      </c>
      <c r="M75" s="255" t="s">
        <v>236</v>
      </c>
      <c r="N75" s="273"/>
      <c r="O75" s="375" t="s">
        <v>235</v>
      </c>
      <c r="P75" s="255" t="s">
        <v>255</v>
      </c>
      <c r="Q75" s="255" t="s">
        <v>257</v>
      </c>
      <c r="R75" s="255" t="s">
        <v>258</v>
      </c>
      <c r="S75" s="255" t="s">
        <v>237</v>
      </c>
      <c r="T75" s="230"/>
    </row>
    <row r="76" spans="2:20" x14ac:dyDescent="0.25">
      <c r="B76" s="74" t="s">
        <v>37</v>
      </c>
      <c r="C76" s="178">
        <v>0.6305364</v>
      </c>
      <c r="D76" s="128">
        <v>0.63751559999999996</v>
      </c>
      <c r="E76" s="128">
        <v>0.62476560000000003</v>
      </c>
      <c r="F76" s="128">
        <v>0.57095890000000005</v>
      </c>
      <c r="G76" s="128">
        <v>0.57899999999999996</v>
      </c>
      <c r="H76" s="209"/>
      <c r="I76" s="375" t="s">
        <v>227</v>
      </c>
      <c r="J76" s="255" t="s">
        <v>230</v>
      </c>
      <c r="K76" s="255" t="s">
        <v>259</v>
      </c>
      <c r="L76" s="255" t="s">
        <v>260</v>
      </c>
      <c r="M76" s="255" t="s">
        <v>246</v>
      </c>
      <c r="N76" s="273"/>
      <c r="O76" s="375" t="s">
        <v>227</v>
      </c>
      <c r="P76" s="255" t="s">
        <v>261</v>
      </c>
      <c r="Q76" s="255" t="s">
        <v>252</v>
      </c>
      <c r="R76" s="255" t="s">
        <v>260</v>
      </c>
      <c r="S76" s="255" t="s">
        <v>262</v>
      </c>
      <c r="T76" s="230"/>
    </row>
    <row r="77" spans="2:20" x14ac:dyDescent="0.25">
      <c r="B77" s="51" t="s">
        <v>411</v>
      </c>
      <c r="C77" s="178">
        <v>0.93539170000000005</v>
      </c>
      <c r="D77" s="128">
        <v>0.90463939999999998</v>
      </c>
      <c r="E77" s="128">
        <v>0.83063739999999997</v>
      </c>
      <c r="F77" s="128">
        <v>0.86365199999999998</v>
      </c>
      <c r="G77" s="128">
        <v>0.83499999999999996</v>
      </c>
      <c r="H77" s="209"/>
      <c r="I77" s="375" t="s">
        <v>359</v>
      </c>
      <c r="J77" s="255" t="s">
        <v>263</v>
      </c>
      <c r="K77" s="255" t="s">
        <v>260</v>
      </c>
      <c r="L77" s="255" t="s">
        <v>264</v>
      </c>
      <c r="M77" s="255" t="s">
        <v>221</v>
      </c>
      <c r="N77" s="273"/>
      <c r="O77" s="375" t="s">
        <v>360</v>
      </c>
      <c r="P77" s="255" t="s">
        <v>265</v>
      </c>
      <c r="Q77" s="255" t="s">
        <v>266</v>
      </c>
      <c r="R77" s="255" t="s">
        <v>264</v>
      </c>
      <c r="S77" s="255" t="s">
        <v>221</v>
      </c>
      <c r="T77" s="230"/>
    </row>
    <row r="78" spans="2:20" x14ac:dyDescent="0.25">
      <c r="B78" s="74" t="s">
        <v>38</v>
      </c>
      <c r="C78" s="178">
        <v>0.41941339999999999</v>
      </c>
      <c r="D78" s="128">
        <v>0.35776279999999999</v>
      </c>
      <c r="E78" s="270">
        <v>0.3994663</v>
      </c>
      <c r="F78" s="128">
        <v>0.32925840000000001</v>
      </c>
      <c r="G78" s="128">
        <v>0.29399999999999998</v>
      </c>
      <c r="H78" s="209"/>
      <c r="I78" s="375" t="s">
        <v>294</v>
      </c>
      <c r="J78" s="255" t="s">
        <v>267</v>
      </c>
      <c r="K78" s="255" t="s">
        <v>268</v>
      </c>
      <c r="L78" s="255" t="s">
        <v>269</v>
      </c>
      <c r="M78" s="255" t="s">
        <v>220</v>
      </c>
      <c r="N78" s="273"/>
      <c r="O78" s="375" t="s">
        <v>294</v>
      </c>
      <c r="P78" s="255" t="s">
        <v>267</v>
      </c>
      <c r="Q78" s="255" t="s">
        <v>246</v>
      </c>
      <c r="R78" s="255" t="s">
        <v>270</v>
      </c>
      <c r="S78" s="255" t="s">
        <v>220</v>
      </c>
      <c r="T78" s="230"/>
    </row>
    <row r="79" spans="2:20" x14ac:dyDescent="0.25">
      <c r="B79" s="75"/>
      <c r="C79" s="16"/>
      <c r="D79" s="138"/>
      <c r="E79" s="138"/>
      <c r="F79" s="138"/>
      <c r="G79" s="138"/>
      <c r="H79" s="138"/>
      <c r="I79" s="17"/>
      <c r="J79" s="6"/>
      <c r="K79" s="6"/>
      <c r="L79" s="6"/>
      <c r="M79" s="6"/>
      <c r="N79" s="18"/>
      <c r="O79" s="17"/>
      <c r="P79" s="6"/>
      <c r="Q79" s="6"/>
      <c r="R79" s="6"/>
      <c r="S79" s="6"/>
      <c r="T79" s="18"/>
    </row>
    <row r="80" spans="2:20" ht="13.8" thickBot="1" x14ac:dyDescent="0.3">
      <c r="B80" s="428" t="s">
        <v>40</v>
      </c>
      <c r="C80" s="271">
        <v>0.629</v>
      </c>
      <c r="D80" s="210">
        <v>0.60023479999999996</v>
      </c>
      <c r="E80" s="210">
        <v>0.56034329999999999</v>
      </c>
      <c r="F80" s="210">
        <v>0.52790689999999996</v>
      </c>
      <c r="G80" s="210">
        <v>0.54</v>
      </c>
      <c r="H80" s="272"/>
      <c r="I80" s="376" t="s">
        <v>360</v>
      </c>
      <c r="J80" s="275" t="s">
        <v>271</v>
      </c>
      <c r="K80" s="275" t="s">
        <v>272</v>
      </c>
      <c r="L80" s="275" t="s">
        <v>273</v>
      </c>
      <c r="M80" s="275" t="s">
        <v>274</v>
      </c>
      <c r="N80" s="276"/>
      <c r="O80" s="376" t="s">
        <v>264</v>
      </c>
      <c r="P80" s="275" t="s">
        <v>275</v>
      </c>
      <c r="Q80" s="275" t="s">
        <v>275</v>
      </c>
      <c r="R80" s="275" t="s">
        <v>276</v>
      </c>
      <c r="S80" s="275" t="s">
        <v>277</v>
      </c>
      <c r="T80" s="231"/>
    </row>
    <row r="81" spans="2:20" ht="13.8" outlineLevel="1" thickBot="1" x14ac:dyDescent="0.3">
      <c r="B81" s="264"/>
      <c r="C81" s="265"/>
      <c r="D81" s="265"/>
      <c r="E81" s="265"/>
      <c r="F81" s="265"/>
      <c r="G81" s="265"/>
    </row>
    <row r="82" spans="2:20" ht="40.200000000000003" outlineLevel="1" thickBot="1" x14ac:dyDescent="0.3">
      <c r="B82" s="383" t="s">
        <v>0</v>
      </c>
      <c r="C82" s="2" t="s">
        <v>171</v>
      </c>
      <c r="D82" s="3" t="s">
        <v>68</v>
      </c>
      <c r="E82" s="3" t="s">
        <v>214</v>
      </c>
      <c r="F82" s="3" t="s">
        <v>69</v>
      </c>
      <c r="G82" s="3" t="s">
        <v>70</v>
      </c>
      <c r="H82" s="3"/>
      <c r="I82" s="93" t="s">
        <v>173</v>
      </c>
      <c r="J82" s="92" t="s">
        <v>77</v>
      </c>
      <c r="K82" s="92" t="s">
        <v>78</v>
      </c>
      <c r="L82" s="92" t="s">
        <v>79</v>
      </c>
      <c r="M82" s="92" t="s">
        <v>80</v>
      </c>
      <c r="N82" s="94"/>
      <c r="O82" s="93" t="s">
        <v>177</v>
      </c>
      <c r="P82" s="92" t="s">
        <v>81</v>
      </c>
      <c r="Q82" s="92" t="s">
        <v>82</v>
      </c>
      <c r="R82" s="92" t="s">
        <v>83</v>
      </c>
      <c r="S82" s="92" t="s">
        <v>84</v>
      </c>
      <c r="T82" s="94"/>
    </row>
    <row r="83" spans="2:20" outlineLevel="1" x14ac:dyDescent="0.25">
      <c r="B83" s="74"/>
      <c r="C83" s="14"/>
      <c r="D83" s="9"/>
      <c r="E83" s="9"/>
      <c r="F83" s="9"/>
      <c r="G83" s="9"/>
      <c r="H83" s="182"/>
      <c r="I83" s="475"/>
      <c r="J83" s="429"/>
      <c r="K83" s="429"/>
      <c r="L83" s="429"/>
      <c r="M83" s="429"/>
      <c r="N83" s="430"/>
      <c r="O83" s="475"/>
      <c r="P83" s="429"/>
      <c r="Q83" s="429"/>
      <c r="R83" s="429"/>
      <c r="S83" s="429"/>
      <c r="T83" s="430"/>
    </row>
    <row r="84" spans="2:20" outlineLevel="1" x14ac:dyDescent="0.25">
      <c r="B84" s="105" t="s">
        <v>113</v>
      </c>
      <c r="C84" s="15"/>
      <c r="D84" s="5"/>
      <c r="E84" s="5"/>
      <c r="F84" s="5"/>
      <c r="G84" s="5"/>
      <c r="H84" s="186"/>
      <c r="I84" s="476"/>
      <c r="J84" s="431"/>
      <c r="K84" s="431"/>
      <c r="L84" s="431"/>
      <c r="M84" s="431"/>
      <c r="N84" s="432"/>
      <c r="O84" s="476"/>
      <c r="P84" s="431"/>
      <c r="Q84" s="431"/>
      <c r="R84" s="431"/>
      <c r="S84" s="431"/>
      <c r="T84" s="432"/>
    </row>
    <row r="85" spans="2:20" outlineLevel="1" x14ac:dyDescent="0.25">
      <c r="B85" s="74" t="s">
        <v>34</v>
      </c>
      <c r="C85" s="5">
        <v>929</v>
      </c>
      <c r="D85" s="5">
        <v>779</v>
      </c>
      <c r="E85" s="5">
        <v>705</v>
      </c>
      <c r="F85" s="5">
        <v>522</v>
      </c>
      <c r="G85" s="5">
        <v>322</v>
      </c>
      <c r="H85" s="186"/>
      <c r="I85" s="476"/>
      <c r="J85" s="431"/>
      <c r="K85" s="431"/>
      <c r="L85" s="431"/>
      <c r="M85" s="431"/>
      <c r="N85" s="432"/>
      <c r="O85" s="476"/>
      <c r="P85" s="431"/>
      <c r="Q85" s="431"/>
      <c r="R85" s="431"/>
      <c r="S85" s="431"/>
      <c r="T85" s="432"/>
    </row>
    <row r="86" spans="2:20" outlineLevel="1" x14ac:dyDescent="0.25">
      <c r="B86" s="74" t="s">
        <v>35</v>
      </c>
      <c r="C86" s="5">
        <v>215</v>
      </c>
      <c r="D86" s="5">
        <v>204</v>
      </c>
      <c r="E86" s="5">
        <v>179</v>
      </c>
      <c r="F86" s="5">
        <v>175</v>
      </c>
      <c r="G86" s="5">
        <v>183</v>
      </c>
      <c r="H86" s="184"/>
      <c r="I86" s="476"/>
      <c r="J86" s="431"/>
      <c r="K86" s="431"/>
      <c r="L86" s="431"/>
      <c r="M86" s="431"/>
      <c r="N86" s="432"/>
      <c r="O86" s="476"/>
      <c r="P86" s="431"/>
      <c r="Q86" s="431"/>
      <c r="R86" s="431"/>
      <c r="S86" s="431"/>
      <c r="T86" s="432"/>
    </row>
    <row r="87" spans="2:20" outlineLevel="1" x14ac:dyDescent="0.25">
      <c r="B87" s="74" t="s">
        <v>36</v>
      </c>
      <c r="C87" s="5">
        <v>173</v>
      </c>
      <c r="D87" s="5">
        <v>178</v>
      </c>
      <c r="E87" s="5">
        <v>138</v>
      </c>
      <c r="F87" s="5">
        <v>152</v>
      </c>
      <c r="G87" s="5">
        <v>142</v>
      </c>
      <c r="H87" s="184"/>
      <c r="I87" s="476"/>
      <c r="J87" s="431"/>
      <c r="K87" s="431"/>
      <c r="L87" s="431"/>
      <c r="M87" s="431"/>
      <c r="N87" s="432"/>
      <c r="O87" s="476"/>
      <c r="P87" s="431"/>
      <c r="Q87" s="431"/>
      <c r="R87" s="431"/>
      <c r="S87" s="431"/>
      <c r="T87" s="432"/>
    </row>
    <row r="88" spans="2:20" outlineLevel="1" x14ac:dyDescent="0.25">
      <c r="B88" s="74" t="s">
        <v>37</v>
      </c>
      <c r="C88" s="5">
        <v>130</v>
      </c>
      <c r="D88" s="5">
        <v>123</v>
      </c>
      <c r="E88" s="5">
        <v>105</v>
      </c>
      <c r="F88" s="5">
        <v>89</v>
      </c>
      <c r="G88" s="5">
        <v>76</v>
      </c>
      <c r="H88" s="186"/>
      <c r="I88" s="476"/>
      <c r="J88" s="431"/>
      <c r="K88" s="431"/>
      <c r="L88" s="431"/>
      <c r="M88" s="431"/>
      <c r="N88" s="432"/>
      <c r="O88" s="476"/>
      <c r="P88" s="431"/>
      <c r="Q88" s="431"/>
      <c r="R88" s="431"/>
      <c r="S88" s="431"/>
      <c r="T88" s="432"/>
    </row>
    <row r="89" spans="2:20" outlineLevel="1" x14ac:dyDescent="0.25">
      <c r="B89" s="51" t="s">
        <v>411</v>
      </c>
      <c r="C89" s="364">
        <v>702</v>
      </c>
      <c r="D89" s="5">
        <v>556</v>
      </c>
      <c r="E89" s="5">
        <v>377</v>
      </c>
      <c r="F89" s="5">
        <v>278</v>
      </c>
      <c r="G89" s="5">
        <v>187</v>
      </c>
      <c r="H89" s="186"/>
      <c r="I89" s="476"/>
      <c r="J89" s="431"/>
      <c r="K89" s="431"/>
      <c r="L89" s="431"/>
      <c r="M89" s="431"/>
      <c r="N89" s="432"/>
      <c r="O89" s="476"/>
      <c r="P89" s="431"/>
      <c r="Q89" s="431"/>
      <c r="R89" s="431"/>
      <c r="S89" s="431"/>
      <c r="T89" s="432"/>
    </row>
    <row r="90" spans="2:20" outlineLevel="1" x14ac:dyDescent="0.25">
      <c r="B90" s="74" t="s">
        <v>38</v>
      </c>
      <c r="C90" s="5">
        <v>224</v>
      </c>
      <c r="D90" s="5">
        <v>200</v>
      </c>
      <c r="E90" s="5">
        <v>183</v>
      </c>
      <c r="F90" s="5">
        <v>134</v>
      </c>
      <c r="G90" s="5">
        <v>138</v>
      </c>
      <c r="H90" s="186"/>
      <c r="I90" s="476"/>
      <c r="J90" s="431"/>
      <c r="K90" s="431"/>
      <c r="L90" s="431"/>
      <c r="M90" s="431"/>
      <c r="N90" s="432"/>
      <c r="O90" s="476"/>
      <c r="P90" s="431"/>
      <c r="Q90" s="431"/>
      <c r="R90" s="431"/>
      <c r="S90" s="431"/>
      <c r="T90" s="432"/>
    </row>
    <row r="91" spans="2:20" outlineLevel="1" x14ac:dyDescent="0.25">
      <c r="B91" s="74"/>
      <c r="C91" s="15"/>
      <c r="D91" s="5"/>
      <c r="E91" s="5"/>
      <c r="F91" s="5"/>
      <c r="G91" s="5"/>
      <c r="H91" s="186"/>
      <c r="I91" s="476"/>
      <c r="J91" s="431"/>
      <c r="K91" s="431"/>
      <c r="L91" s="431"/>
      <c r="M91" s="431"/>
      <c r="N91" s="432"/>
      <c r="O91" s="476"/>
      <c r="P91" s="431"/>
      <c r="Q91" s="431"/>
      <c r="R91" s="431"/>
      <c r="S91" s="431"/>
      <c r="T91" s="432"/>
    </row>
    <row r="92" spans="2:20" ht="13.8" outlineLevel="1" thickBot="1" x14ac:dyDescent="0.3">
      <c r="B92" s="428" t="s">
        <v>40</v>
      </c>
      <c r="C92" s="147">
        <v>2259</v>
      </c>
      <c r="D92" s="147">
        <v>1935</v>
      </c>
      <c r="E92" s="147">
        <v>1583</v>
      </c>
      <c r="F92" s="147">
        <v>1242</v>
      </c>
      <c r="G92" s="147">
        <v>944</v>
      </c>
      <c r="H92" s="269"/>
      <c r="I92" s="477"/>
      <c r="J92" s="433"/>
      <c r="K92" s="433"/>
      <c r="L92" s="433"/>
      <c r="M92" s="433"/>
      <c r="N92" s="434"/>
      <c r="O92" s="477"/>
      <c r="P92" s="433"/>
      <c r="Q92" s="433"/>
      <c r="R92" s="433"/>
      <c r="S92" s="433"/>
      <c r="T92" s="434"/>
    </row>
    <row r="93" spans="2:20" x14ac:dyDescent="0.25">
      <c r="B93" s="74"/>
      <c r="C93" s="15"/>
      <c r="D93" s="5"/>
      <c r="E93" s="128"/>
      <c r="F93" s="5"/>
      <c r="G93" s="5"/>
      <c r="H93" s="186"/>
      <c r="I93" s="266"/>
      <c r="J93" s="267"/>
      <c r="K93" s="267"/>
      <c r="L93" s="267"/>
      <c r="M93" s="267"/>
      <c r="N93" s="268"/>
      <c r="O93" s="266"/>
      <c r="P93" s="267"/>
      <c r="Q93" s="267"/>
      <c r="R93" s="267"/>
      <c r="S93" s="267"/>
      <c r="T93" s="268"/>
    </row>
    <row r="94" spans="2:20" x14ac:dyDescent="0.25">
      <c r="B94" s="105" t="s">
        <v>92</v>
      </c>
      <c r="C94" s="15"/>
      <c r="D94" s="128"/>
      <c r="E94" s="128"/>
      <c r="F94" s="128"/>
      <c r="G94" s="128"/>
      <c r="H94" s="209"/>
      <c r="I94" s="229"/>
      <c r="J94" s="191"/>
      <c r="K94" s="191"/>
      <c r="L94" s="191"/>
      <c r="M94" s="191"/>
      <c r="N94" s="230"/>
      <c r="O94" s="229"/>
      <c r="P94" s="191"/>
      <c r="Q94" s="191"/>
      <c r="R94" s="191"/>
      <c r="S94" s="191"/>
      <c r="T94" s="230"/>
    </row>
    <row r="95" spans="2:20" x14ac:dyDescent="0.25">
      <c r="B95" s="74" t="s">
        <v>34</v>
      </c>
      <c r="C95" s="178">
        <v>0.67980090000000004</v>
      </c>
      <c r="D95" s="128">
        <v>0.62215620000000005</v>
      </c>
      <c r="E95" s="128">
        <v>0.49183349999999998</v>
      </c>
      <c r="F95" s="128">
        <v>0.5286035</v>
      </c>
      <c r="G95" s="128">
        <v>0.59599999999999997</v>
      </c>
      <c r="H95" s="209"/>
      <c r="I95" s="254" t="s">
        <v>316</v>
      </c>
      <c r="J95" s="255" t="s">
        <v>278</v>
      </c>
      <c r="K95" s="255" t="s">
        <v>279</v>
      </c>
      <c r="L95" s="255" t="s">
        <v>280</v>
      </c>
      <c r="M95" s="255" t="s">
        <v>281</v>
      </c>
      <c r="N95" s="273"/>
      <c r="O95" s="254" t="s">
        <v>316</v>
      </c>
      <c r="P95" s="255" t="s">
        <v>278</v>
      </c>
      <c r="Q95" s="255" t="s">
        <v>279</v>
      </c>
      <c r="R95" s="255" t="s">
        <v>280</v>
      </c>
      <c r="S95" s="255" t="s">
        <v>281</v>
      </c>
      <c r="T95" s="230"/>
    </row>
    <row r="96" spans="2:20" x14ac:dyDescent="0.25">
      <c r="B96" s="74" t="s">
        <v>35</v>
      </c>
      <c r="C96" s="178">
        <v>0.66774270000000002</v>
      </c>
      <c r="D96" s="128">
        <v>0.71005569999999996</v>
      </c>
      <c r="E96" s="128">
        <v>0.75348380000000004</v>
      </c>
      <c r="F96" s="128">
        <v>0.8086584</v>
      </c>
      <c r="G96" s="128">
        <v>0.71499999999999997</v>
      </c>
      <c r="H96" s="209"/>
      <c r="I96" s="254" t="s">
        <v>255</v>
      </c>
      <c r="J96" s="255" t="s">
        <v>282</v>
      </c>
      <c r="K96" s="255" t="s">
        <v>283</v>
      </c>
      <c r="L96" s="255" t="s">
        <v>284</v>
      </c>
      <c r="M96" s="255" t="s">
        <v>268</v>
      </c>
      <c r="N96" s="273"/>
      <c r="O96" s="254" t="s">
        <v>317</v>
      </c>
      <c r="P96" s="255" t="s">
        <v>255</v>
      </c>
      <c r="Q96" s="255" t="s">
        <v>285</v>
      </c>
      <c r="R96" s="255" t="s">
        <v>284</v>
      </c>
      <c r="S96" s="255" t="s">
        <v>268</v>
      </c>
      <c r="T96" s="230"/>
    </row>
    <row r="97" spans="2:20" x14ac:dyDescent="0.25">
      <c r="B97" s="74" t="s">
        <v>36</v>
      </c>
      <c r="C97" s="178">
        <v>0.64761789999999997</v>
      </c>
      <c r="D97" s="128">
        <v>0.61365429999999999</v>
      </c>
      <c r="E97" s="128">
        <v>0.71148889999999998</v>
      </c>
      <c r="F97" s="128">
        <v>0.71097399999999999</v>
      </c>
      <c r="G97" s="128">
        <v>0.629</v>
      </c>
      <c r="H97" s="209"/>
      <c r="I97" s="254" t="s">
        <v>318</v>
      </c>
      <c r="J97" s="255" t="s">
        <v>286</v>
      </c>
      <c r="K97" s="255" t="s">
        <v>238</v>
      </c>
      <c r="L97" s="255" t="s">
        <v>287</v>
      </c>
      <c r="M97" s="255" t="s">
        <v>270</v>
      </c>
      <c r="N97" s="273"/>
      <c r="O97" s="254" t="s">
        <v>318</v>
      </c>
      <c r="P97" s="255" t="s">
        <v>286</v>
      </c>
      <c r="Q97" s="255" t="s">
        <v>288</v>
      </c>
      <c r="R97" s="255" t="s">
        <v>268</v>
      </c>
      <c r="S97" s="255" t="s">
        <v>289</v>
      </c>
      <c r="T97" s="230"/>
    </row>
    <row r="98" spans="2:20" x14ac:dyDescent="0.25">
      <c r="B98" s="74" t="s">
        <v>37</v>
      </c>
      <c r="C98" s="178">
        <v>0.65422119999999995</v>
      </c>
      <c r="D98" s="128">
        <v>0.60329710000000003</v>
      </c>
      <c r="E98" s="128">
        <v>0.62318759999999995</v>
      </c>
      <c r="F98" s="128">
        <v>0.55726690000000001</v>
      </c>
      <c r="G98" s="128">
        <v>0.55400000000000005</v>
      </c>
      <c r="H98" s="209"/>
      <c r="I98" s="254" t="s">
        <v>319</v>
      </c>
      <c r="J98" s="255" t="s">
        <v>290</v>
      </c>
      <c r="K98" s="255" t="s">
        <v>291</v>
      </c>
      <c r="L98" s="255" t="s">
        <v>223</v>
      </c>
      <c r="M98" s="255" t="s">
        <v>292</v>
      </c>
      <c r="N98" s="273"/>
      <c r="O98" s="254" t="s">
        <v>319</v>
      </c>
      <c r="P98" s="255" t="s">
        <v>293</v>
      </c>
      <c r="Q98" s="255" t="s">
        <v>294</v>
      </c>
      <c r="R98" s="255" t="s">
        <v>223</v>
      </c>
      <c r="S98" s="255" t="s">
        <v>292</v>
      </c>
      <c r="T98" s="230"/>
    </row>
    <row r="99" spans="2:20" x14ac:dyDescent="0.25">
      <c r="B99" s="51" t="s">
        <v>411</v>
      </c>
      <c r="C99" s="178">
        <v>0.93212470000000003</v>
      </c>
      <c r="D99" s="128">
        <v>0.91032610000000003</v>
      </c>
      <c r="E99" s="128">
        <v>0.88169819999999999</v>
      </c>
      <c r="F99" s="128">
        <v>0.86815779999999998</v>
      </c>
      <c r="G99" s="128">
        <v>0.84799999999999998</v>
      </c>
      <c r="H99" s="209"/>
      <c r="I99" s="254" t="s">
        <v>322</v>
      </c>
      <c r="J99" s="255" t="s">
        <v>295</v>
      </c>
      <c r="K99" s="255" t="s">
        <v>296</v>
      </c>
      <c r="L99" s="255" t="s">
        <v>297</v>
      </c>
      <c r="M99" s="255" t="s">
        <v>294</v>
      </c>
      <c r="N99" s="273"/>
      <c r="O99" s="254" t="s">
        <v>320</v>
      </c>
      <c r="P99" s="255" t="s">
        <v>295</v>
      </c>
      <c r="Q99" s="255" t="s">
        <v>277</v>
      </c>
      <c r="R99" s="255" t="s">
        <v>297</v>
      </c>
      <c r="S99" s="255" t="s">
        <v>294</v>
      </c>
      <c r="T99" s="230"/>
    </row>
    <row r="100" spans="2:20" x14ac:dyDescent="0.25">
      <c r="B100" s="74" t="s">
        <v>38</v>
      </c>
      <c r="C100" s="178">
        <v>0.41791729999999999</v>
      </c>
      <c r="D100" s="128">
        <v>0.32823449999999998</v>
      </c>
      <c r="E100" s="128">
        <v>0.4124583</v>
      </c>
      <c r="F100" s="128">
        <v>0.2920971</v>
      </c>
      <c r="G100" s="128" t="s">
        <v>220</v>
      </c>
      <c r="H100" s="209"/>
      <c r="I100" s="254" t="s">
        <v>321</v>
      </c>
      <c r="J100" s="255" t="s">
        <v>298</v>
      </c>
      <c r="K100" s="255" t="s">
        <v>299</v>
      </c>
      <c r="L100" s="255" t="s">
        <v>220</v>
      </c>
      <c r="M100" s="255" t="s">
        <v>220</v>
      </c>
      <c r="N100" s="273"/>
      <c r="O100" s="254" t="s">
        <v>321</v>
      </c>
      <c r="P100" s="255" t="s">
        <v>301</v>
      </c>
      <c r="Q100" s="255" t="s">
        <v>299</v>
      </c>
      <c r="R100" s="255" t="s">
        <v>220</v>
      </c>
      <c r="S100" s="255" t="s">
        <v>220</v>
      </c>
      <c r="T100" s="230"/>
    </row>
    <row r="101" spans="2:20" x14ac:dyDescent="0.25">
      <c r="B101" s="75"/>
      <c r="C101" s="16"/>
      <c r="D101" s="138"/>
      <c r="E101" s="138"/>
      <c r="F101" s="138"/>
      <c r="G101" s="138"/>
      <c r="H101" s="138"/>
      <c r="I101" s="17"/>
      <c r="J101" s="6"/>
      <c r="K101" s="6"/>
      <c r="L101" s="6"/>
      <c r="M101" s="6"/>
      <c r="N101" s="18"/>
      <c r="O101" s="17"/>
      <c r="P101" s="6"/>
      <c r="Q101" s="6"/>
      <c r="R101" s="6"/>
      <c r="S101" s="6"/>
      <c r="T101" s="18"/>
    </row>
    <row r="102" spans="2:20" ht="13.8" thickBot="1" x14ac:dyDescent="0.3">
      <c r="B102" s="428" t="s">
        <v>40</v>
      </c>
      <c r="C102" s="271">
        <v>0.65596909999999997</v>
      </c>
      <c r="D102" s="210">
        <v>0.59491870000000002</v>
      </c>
      <c r="E102" s="210">
        <v>0.54496250000000002</v>
      </c>
      <c r="F102" s="210">
        <v>0.52723830000000005</v>
      </c>
      <c r="G102" s="210">
        <v>0.502</v>
      </c>
      <c r="H102" s="272"/>
      <c r="I102" s="274" t="s">
        <v>323</v>
      </c>
      <c r="J102" s="275" t="s">
        <v>247</v>
      </c>
      <c r="K102" s="275" t="s">
        <v>302</v>
      </c>
      <c r="L102" s="275" t="s">
        <v>303</v>
      </c>
      <c r="M102" s="275" t="s">
        <v>304</v>
      </c>
      <c r="N102" s="276"/>
      <c r="O102" s="274" t="s">
        <v>294</v>
      </c>
      <c r="P102" s="275" t="s">
        <v>296</v>
      </c>
      <c r="Q102" s="275" t="s">
        <v>300</v>
      </c>
      <c r="R102" s="275" t="s">
        <v>305</v>
      </c>
      <c r="S102" s="275" t="s">
        <v>275</v>
      </c>
      <c r="T102" s="231"/>
    </row>
    <row r="104" spans="2:20" x14ac:dyDescent="0.25">
      <c r="B104" s="413"/>
    </row>
  </sheetData>
  <pageMargins left="0.7" right="0.7" top="0.5" bottom="0.5" header="0.3" footer="0.3"/>
  <pageSetup paperSize="9" scale="31" orientation="landscape" r:id="rId1"/>
  <headerFooter>
    <oddHeader>&amp;L&amp;14AIA Group Limited (1299.HK)&amp;R&amp;G</oddHeader>
  </headerFooter>
  <customProperties>
    <customPr name="EpmWorksheetKeyString_GU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B2:U148"/>
  <sheetViews>
    <sheetView view="pageBreakPreview" topLeftCell="A25" zoomScale="80" zoomScaleNormal="85" zoomScaleSheetLayoutView="80" workbookViewId="0">
      <pane xSplit="2" topLeftCell="C1" activePane="topRight" state="frozen"/>
      <selection activeCell="B12" sqref="B12"/>
      <selection pane="topRight" activeCell="F44" sqref="F44"/>
    </sheetView>
  </sheetViews>
  <sheetFormatPr defaultColWidth="8.6640625" defaultRowHeight="13.8" x14ac:dyDescent="0.25"/>
  <cols>
    <col min="1" max="1" width="2.44140625" style="228" customWidth="1"/>
    <col min="2" max="2" width="43.5546875" style="228" customWidth="1"/>
    <col min="3" max="5" width="12.6640625" style="228" customWidth="1"/>
    <col min="6" max="6" width="12" style="228" customWidth="1"/>
    <col min="7" max="7" width="12.6640625" style="228" bestFit="1" customWidth="1"/>
    <col min="8" max="10" width="12.6640625" style="228" customWidth="1"/>
    <col min="11" max="11" width="11.6640625" style="228" bestFit="1" customWidth="1"/>
    <col min="12" max="12" width="13.5546875" style="228" customWidth="1"/>
    <col min="13" max="13" width="10.44140625" style="228" bestFit="1" customWidth="1"/>
    <col min="14" max="15" width="12.6640625" style="228" customWidth="1"/>
    <col min="16" max="16" width="11.6640625" style="228" customWidth="1"/>
    <col min="17" max="17" width="10.44140625" style="228" bestFit="1" customWidth="1"/>
    <col min="18" max="19" width="0.6640625" style="228" customWidth="1"/>
    <col min="20" max="20" width="21.44140625" style="228" customWidth="1"/>
    <col min="21" max="21" width="22.33203125" style="228" customWidth="1"/>
    <col min="22" max="16384" width="8.6640625" style="228"/>
  </cols>
  <sheetData>
    <row r="2" spans="2:21" s="190" customFormat="1" ht="22.8" x14ac:dyDescent="0.25">
      <c r="B2" s="44" t="s">
        <v>106</v>
      </c>
      <c r="C2" s="44"/>
      <c r="D2" s="44"/>
      <c r="E2" s="44"/>
      <c r="F2" s="44"/>
      <c r="G2" s="44"/>
      <c r="H2" s="44"/>
      <c r="I2" s="44"/>
      <c r="J2" s="44"/>
      <c r="K2" s="44"/>
      <c r="L2" s="44"/>
      <c r="M2" s="44"/>
    </row>
    <row r="4" spans="2:21" ht="17.399999999999999" x14ac:dyDescent="0.3">
      <c r="B4" s="347" t="s">
        <v>307</v>
      </c>
    </row>
    <row r="5" spans="2:21" ht="14.4" thickBot="1" x14ac:dyDescent="0.3"/>
    <row r="6" spans="2:21" s="400" customFormat="1" ht="27" thickBot="1" x14ac:dyDescent="0.35">
      <c r="B6" s="385" t="s">
        <v>0</v>
      </c>
      <c r="C6" s="112" t="s">
        <v>315</v>
      </c>
      <c r="D6" s="336" t="s">
        <v>21</v>
      </c>
      <c r="E6" s="336" t="s">
        <v>213</v>
      </c>
      <c r="F6" s="336" t="s">
        <v>32</v>
      </c>
      <c r="G6" s="390" t="s">
        <v>33</v>
      </c>
      <c r="H6" s="387" t="s">
        <v>172</v>
      </c>
      <c r="I6" s="387" t="s">
        <v>73</v>
      </c>
      <c r="J6" s="387" t="s">
        <v>215</v>
      </c>
      <c r="K6" s="387" t="s">
        <v>74</v>
      </c>
      <c r="L6" s="388" t="s">
        <v>75</v>
      </c>
      <c r="T6" s="233"/>
      <c r="U6" s="447"/>
    </row>
    <row r="7" spans="2:21" x14ac:dyDescent="0.25">
      <c r="B7" s="74" t="s">
        <v>34</v>
      </c>
      <c r="C7" s="174">
        <v>21897</v>
      </c>
      <c r="D7" s="9">
        <v>18358</v>
      </c>
      <c r="E7" s="9">
        <v>16924</v>
      </c>
      <c r="F7" s="9">
        <v>13794</v>
      </c>
      <c r="G7" s="315">
        <v>12655</v>
      </c>
      <c r="H7" s="9">
        <v>20252</v>
      </c>
      <c r="I7" s="9">
        <v>17629</v>
      </c>
      <c r="J7" s="9">
        <v>15625</v>
      </c>
      <c r="K7" s="9">
        <v>13490</v>
      </c>
      <c r="L7" s="315">
        <v>13101</v>
      </c>
      <c r="T7" s="190"/>
    </row>
    <row r="8" spans="2:21" x14ac:dyDescent="0.25">
      <c r="B8" s="74" t="s">
        <v>35</v>
      </c>
      <c r="C8" s="19">
        <v>9034</v>
      </c>
      <c r="D8" s="5">
        <v>8840</v>
      </c>
      <c r="E8" s="5">
        <v>8501</v>
      </c>
      <c r="F8" s="5">
        <v>6712</v>
      </c>
      <c r="G8" s="12">
        <v>6660</v>
      </c>
      <c r="H8" s="5">
        <v>9515</v>
      </c>
      <c r="I8" s="5">
        <v>8369</v>
      </c>
      <c r="J8" s="5">
        <v>7340</v>
      </c>
      <c r="K8" s="5">
        <v>6713</v>
      </c>
      <c r="L8" s="12">
        <v>6541</v>
      </c>
      <c r="T8" s="190"/>
    </row>
    <row r="9" spans="2:21" x14ac:dyDescent="0.25">
      <c r="B9" s="74" t="s">
        <v>36</v>
      </c>
      <c r="C9" s="19">
        <v>6334</v>
      </c>
      <c r="D9" s="5">
        <v>5679</v>
      </c>
      <c r="E9" s="5">
        <v>5438</v>
      </c>
      <c r="F9" s="5">
        <v>4946</v>
      </c>
      <c r="G9" s="12">
        <v>4489</v>
      </c>
      <c r="H9" s="5">
        <v>5820</v>
      </c>
      <c r="I9" s="5">
        <v>5480</v>
      </c>
      <c r="J9" s="5">
        <v>5299</v>
      </c>
      <c r="K9" s="5">
        <v>4920</v>
      </c>
      <c r="L9" s="12">
        <v>4535</v>
      </c>
      <c r="T9" s="190"/>
    </row>
    <row r="10" spans="2:21" x14ac:dyDescent="0.25">
      <c r="B10" s="74" t="s">
        <v>37</v>
      </c>
      <c r="C10" s="19">
        <v>2942</v>
      </c>
      <c r="D10" s="5">
        <v>2630</v>
      </c>
      <c r="E10" s="5">
        <v>2490</v>
      </c>
      <c r="F10" s="5">
        <v>2116</v>
      </c>
      <c r="G10" s="12">
        <v>2129</v>
      </c>
      <c r="H10" s="5">
        <v>2811</v>
      </c>
      <c r="I10" s="5">
        <v>2530</v>
      </c>
      <c r="J10" s="5">
        <v>2192</v>
      </c>
      <c r="K10" s="5">
        <v>2153</v>
      </c>
      <c r="L10" s="12">
        <v>2324</v>
      </c>
      <c r="T10" s="190"/>
    </row>
    <row r="11" spans="2:21" x14ac:dyDescent="0.25">
      <c r="B11" s="74" t="s">
        <v>411</v>
      </c>
      <c r="C11" s="19">
        <v>10042</v>
      </c>
      <c r="D11" s="5">
        <v>8186</v>
      </c>
      <c r="E11" s="5">
        <v>7006</v>
      </c>
      <c r="F11" s="5">
        <v>5485</v>
      </c>
      <c r="G11" s="12">
        <v>5041</v>
      </c>
      <c r="H11" s="5">
        <v>9133</v>
      </c>
      <c r="I11" s="5">
        <v>7575</v>
      </c>
      <c r="J11" s="5">
        <v>6061</v>
      </c>
      <c r="K11" s="5">
        <v>5352</v>
      </c>
      <c r="L11" s="12">
        <v>4830</v>
      </c>
      <c r="T11" s="190"/>
    </row>
    <row r="12" spans="2:21" x14ac:dyDescent="0.25">
      <c r="B12" s="74" t="s">
        <v>38</v>
      </c>
      <c r="C12" s="19">
        <v>9835</v>
      </c>
      <c r="D12" s="5">
        <v>7721</v>
      </c>
      <c r="E12" s="5">
        <v>7103</v>
      </c>
      <c r="F12" s="5">
        <v>6059</v>
      </c>
      <c r="G12" s="12">
        <v>5802</v>
      </c>
      <c r="H12" s="5">
        <v>8464</v>
      </c>
      <c r="I12" s="5">
        <v>6934</v>
      </c>
      <c r="J12" s="5">
        <v>6876</v>
      </c>
      <c r="K12" s="5">
        <v>6287</v>
      </c>
      <c r="L12" s="12">
        <v>6742</v>
      </c>
      <c r="T12" s="190"/>
    </row>
    <row r="13" spans="2:21" x14ac:dyDescent="0.25">
      <c r="B13" s="75" t="s">
        <v>216</v>
      </c>
      <c r="C13" s="313">
        <v>8790</v>
      </c>
      <c r="D13" s="139">
        <v>7739</v>
      </c>
      <c r="E13" s="139">
        <v>8261</v>
      </c>
      <c r="F13" s="139">
        <v>7097</v>
      </c>
      <c r="G13" s="316">
        <v>5971</v>
      </c>
      <c r="H13" s="139">
        <v>9326</v>
      </c>
      <c r="I13" s="139">
        <v>7925</v>
      </c>
      <c r="J13" s="139">
        <v>7608</v>
      </c>
      <c r="K13" s="139">
        <v>6307</v>
      </c>
      <c r="L13" s="316">
        <v>5191</v>
      </c>
      <c r="T13" s="190"/>
    </row>
    <row r="14" spans="2:21" x14ac:dyDescent="0.25">
      <c r="B14" s="76" t="s">
        <v>39</v>
      </c>
      <c r="C14" s="19">
        <v>68874</v>
      </c>
      <c r="D14" s="5">
        <v>59153</v>
      </c>
      <c r="E14" s="5">
        <v>55723</v>
      </c>
      <c r="F14" s="5">
        <v>46209</v>
      </c>
      <c r="G14" s="12">
        <v>42747</v>
      </c>
      <c r="H14" s="5">
        <v>65321</v>
      </c>
      <c r="I14" s="5">
        <v>56442</v>
      </c>
      <c r="J14" s="5">
        <v>51001</v>
      </c>
      <c r="K14" s="5">
        <v>45222</v>
      </c>
      <c r="L14" s="12">
        <v>43264</v>
      </c>
      <c r="T14" s="190"/>
    </row>
    <row r="15" spans="2:21" ht="26.4" x14ac:dyDescent="0.25">
      <c r="B15" s="77" t="s">
        <v>71</v>
      </c>
      <c r="C15" s="19">
        <v>-5308</v>
      </c>
      <c r="D15" s="5">
        <v>-3673</v>
      </c>
      <c r="E15" s="5">
        <v>-3877</v>
      </c>
      <c r="F15" s="5">
        <v>-3131</v>
      </c>
      <c r="G15" s="12">
        <v>-3805</v>
      </c>
      <c r="H15" s="5">
        <v>-4531</v>
      </c>
      <c r="I15" s="5">
        <v>-3418</v>
      </c>
      <c r="J15" s="5">
        <v>-3024</v>
      </c>
      <c r="K15" s="5">
        <v>-4326</v>
      </c>
      <c r="L15" s="12">
        <v>-3974</v>
      </c>
      <c r="T15" s="190"/>
    </row>
    <row r="16" spans="2:21" ht="26.4" x14ac:dyDescent="0.25">
      <c r="B16" s="78" t="s">
        <v>72</v>
      </c>
      <c r="C16" s="19">
        <v>-1067</v>
      </c>
      <c r="D16" s="5">
        <v>-963</v>
      </c>
      <c r="E16" s="5">
        <v>-1067</v>
      </c>
      <c r="F16" s="5">
        <v>-964</v>
      </c>
      <c r="G16" s="12">
        <v>-744</v>
      </c>
      <c r="H16" s="5">
        <v>-1044</v>
      </c>
      <c r="I16" s="5">
        <v>-1012</v>
      </c>
      <c r="J16" s="5">
        <v>-942</v>
      </c>
      <c r="K16" s="5">
        <v>-827</v>
      </c>
      <c r="L16" s="12">
        <v>-692</v>
      </c>
      <c r="T16" s="190"/>
    </row>
    <row r="17" spans="2:20" x14ac:dyDescent="0.25">
      <c r="B17" s="75" t="s">
        <v>366</v>
      </c>
      <c r="C17" s="150">
        <v>-514</v>
      </c>
      <c r="D17" s="8">
        <v>0</v>
      </c>
      <c r="E17" s="8">
        <v>0</v>
      </c>
      <c r="F17" s="8">
        <v>0</v>
      </c>
      <c r="G17" s="21">
        <v>0</v>
      </c>
      <c r="H17" s="8">
        <v>0</v>
      </c>
      <c r="I17" s="8">
        <v>0</v>
      </c>
      <c r="J17" s="8">
        <v>0</v>
      </c>
      <c r="K17" s="8">
        <v>0</v>
      </c>
      <c r="L17" s="21">
        <v>0</v>
      </c>
    </row>
    <row r="18" spans="2:20" ht="14.4" thickBot="1" x14ac:dyDescent="0.3">
      <c r="B18" s="436" t="s">
        <v>40</v>
      </c>
      <c r="C18" s="374">
        <v>61985</v>
      </c>
      <c r="D18" s="201">
        <v>54517</v>
      </c>
      <c r="E18" s="201">
        <v>50779</v>
      </c>
      <c r="F18" s="201">
        <v>42114</v>
      </c>
      <c r="G18" s="202">
        <v>38198</v>
      </c>
      <c r="H18" s="147">
        <v>59746</v>
      </c>
      <c r="I18" s="147">
        <v>52012</v>
      </c>
      <c r="J18" s="147">
        <v>47035</v>
      </c>
      <c r="K18" s="147">
        <v>40069</v>
      </c>
      <c r="L18" s="204">
        <v>38598</v>
      </c>
    </row>
    <row r="19" spans="2:20" ht="14.4" thickBot="1" x14ac:dyDescent="0.3">
      <c r="B19" s="437" t="s">
        <v>311</v>
      </c>
      <c r="C19" s="448">
        <v>0.12</v>
      </c>
      <c r="D19" s="312">
        <v>9.6436185189654466E-2</v>
      </c>
      <c r="E19" s="312">
        <v>0.15698492926215701</v>
      </c>
      <c r="F19" s="312">
        <v>0.11598696239764683</v>
      </c>
      <c r="G19" s="314">
        <v>8.117746957260108E-2</v>
      </c>
      <c r="H19" s="324">
        <v>8.617241755444871E-2</v>
      </c>
      <c r="I19" s="312">
        <v>4.2303761447666455E-2</v>
      </c>
      <c r="J19" s="312">
        <v>8.4260843077067271E-2</v>
      </c>
      <c r="K19" s="312">
        <v>4.6679901781516042E-2</v>
      </c>
      <c r="L19" s="314" t="s">
        <v>220</v>
      </c>
      <c r="M19" s="127"/>
      <c r="N19" s="127"/>
      <c r="O19" s="127"/>
      <c r="P19" s="127"/>
      <c r="Q19" s="127"/>
      <c r="R19" s="127"/>
      <c r="S19" s="127"/>
      <c r="T19" s="127"/>
    </row>
    <row r="20" spans="2:20" ht="14.4" thickBot="1" x14ac:dyDescent="0.3">
      <c r="B20" s="437" t="s">
        <v>312</v>
      </c>
      <c r="C20" s="448">
        <v>0.14000000000000001</v>
      </c>
      <c r="D20" s="312">
        <v>7.3613107780775566E-2</v>
      </c>
      <c r="E20" s="312">
        <v>0.19036424941824581</v>
      </c>
      <c r="F20" s="312">
        <v>0.10251845646368918</v>
      </c>
      <c r="G20" s="314">
        <v>2.8126934567868078E-2</v>
      </c>
      <c r="H20" s="312">
        <v>9.5915035676944704E-2</v>
      </c>
      <c r="I20" s="312">
        <v>2.4281691250320092E-2</v>
      </c>
      <c r="J20" s="312">
        <v>9.8755758180177677E-2</v>
      </c>
      <c r="K20" s="312">
        <v>4.8981622074454112E-2</v>
      </c>
      <c r="L20" s="314">
        <v>3.8893225311549484E-2</v>
      </c>
      <c r="M20" s="127"/>
      <c r="N20" s="127"/>
      <c r="O20" s="127"/>
      <c r="P20" s="127"/>
      <c r="Q20" s="127"/>
      <c r="R20" s="127"/>
      <c r="S20" s="127"/>
      <c r="T20" s="127"/>
    </row>
    <row r="21" spans="2:20" x14ac:dyDescent="0.25">
      <c r="H21" s="438"/>
      <c r="I21" s="438"/>
      <c r="J21" s="438"/>
      <c r="K21" s="438"/>
      <c r="L21" s="438"/>
      <c r="M21" s="438"/>
      <c r="N21" s="438"/>
      <c r="O21" s="438"/>
      <c r="P21" s="438"/>
      <c r="Q21" s="438"/>
    </row>
    <row r="22" spans="2:20" ht="17.399999999999999" x14ac:dyDescent="0.3">
      <c r="B22" s="347" t="s">
        <v>167</v>
      </c>
    </row>
    <row r="23" spans="2:20" ht="14.4" thickBot="1" x14ac:dyDescent="0.3"/>
    <row r="24" spans="2:20" ht="39" customHeight="1" thickBot="1" x14ac:dyDescent="0.3">
      <c r="B24" s="384" t="s">
        <v>0</v>
      </c>
      <c r="C24" s="481" t="s">
        <v>314</v>
      </c>
      <c r="D24" s="482"/>
      <c r="E24" s="483"/>
      <c r="F24" s="481" t="s">
        <v>1</v>
      </c>
      <c r="G24" s="482"/>
      <c r="H24" s="483"/>
      <c r="I24" s="481" t="s">
        <v>212</v>
      </c>
      <c r="J24" s="482"/>
      <c r="K24" s="483"/>
      <c r="L24" s="481" t="s">
        <v>30</v>
      </c>
      <c r="M24" s="482"/>
      <c r="N24" s="483"/>
      <c r="O24" s="481" t="s">
        <v>31</v>
      </c>
      <c r="P24" s="482"/>
      <c r="Q24" s="483"/>
      <c r="R24" s="400"/>
      <c r="S24" s="400"/>
      <c r="T24" s="400"/>
    </row>
    <row r="25" spans="2:20" ht="14.4" thickBot="1" x14ac:dyDescent="0.3">
      <c r="B25" s="66"/>
      <c r="C25" s="98" t="s">
        <v>110</v>
      </c>
      <c r="D25" s="439" t="s">
        <v>111</v>
      </c>
      <c r="E25" s="440" t="s">
        <v>112</v>
      </c>
      <c r="F25" s="98" t="s">
        <v>110</v>
      </c>
      <c r="G25" s="439" t="s">
        <v>111</v>
      </c>
      <c r="H25" s="440" t="s">
        <v>112</v>
      </c>
      <c r="I25" s="98" t="s">
        <v>110</v>
      </c>
      <c r="J25" s="439" t="s">
        <v>111</v>
      </c>
      <c r="K25" s="440" t="s">
        <v>112</v>
      </c>
      <c r="L25" s="98" t="s">
        <v>110</v>
      </c>
      <c r="M25" s="439" t="s">
        <v>111</v>
      </c>
      <c r="N25" s="440" t="s">
        <v>112</v>
      </c>
      <c r="O25" s="98" t="s">
        <v>110</v>
      </c>
      <c r="P25" s="439" t="s">
        <v>111</v>
      </c>
      <c r="Q25" s="440" t="s">
        <v>112</v>
      </c>
    </row>
    <row r="26" spans="2:20" x14ac:dyDescent="0.25">
      <c r="B26" s="97" t="s">
        <v>41</v>
      </c>
      <c r="C26" s="360">
        <v>24637</v>
      </c>
      <c r="D26" s="361">
        <v>29880</v>
      </c>
      <c r="E26" s="34">
        <v>54517</v>
      </c>
      <c r="F26" s="24">
        <v>20974</v>
      </c>
      <c r="G26" s="25">
        <v>29805</v>
      </c>
      <c r="H26" s="34">
        <v>50779</v>
      </c>
      <c r="I26" s="25">
        <v>16862</v>
      </c>
      <c r="J26" s="25">
        <v>25986</v>
      </c>
      <c r="K26" s="34">
        <v>42848</v>
      </c>
      <c r="L26" s="25">
        <v>15189</v>
      </c>
      <c r="M26" s="25">
        <v>23009</v>
      </c>
      <c r="N26" s="34">
        <v>38198</v>
      </c>
      <c r="O26" s="25">
        <v>15351</v>
      </c>
      <c r="P26" s="25">
        <v>21802</v>
      </c>
      <c r="Q26" s="34">
        <v>37153</v>
      </c>
    </row>
    <row r="27" spans="2:20" x14ac:dyDescent="0.25">
      <c r="B27" s="26" t="s">
        <v>191</v>
      </c>
      <c r="C27" s="26">
        <v>-1454</v>
      </c>
      <c r="D27" s="27">
        <v>0</v>
      </c>
      <c r="E27" s="35">
        <v>-1454</v>
      </c>
      <c r="F27" s="26">
        <v>-918</v>
      </c>
      <c r="G27" s="27">
        <v>0</v>
      </c>
      <c r="H27" s="35">
        <v>-918</v>
      </c>
      <c r="I27" s="27">
        <v>0</v>
      </c>
      <c r="J27" s="27">
        <v>0</v>
      </c>
      <c r="K27" s="35">
        <v>0</v>
      </c>
      <c r="L27" s="27">
        <v>0</v>
      </c>
      <c r="M27" s="27">
        <v>0</v>
      </c>
      <c r="N27" s="35">
        <v>0</v>
      </c>
      <c r="O27" s="27">
        <v>0</v>
      </c>
      <c r="P27" s="27">
        <v>0</v>
      </c>
      <c r="Q27" s="35">
        <v>0</v>
      </c>
    </row>
    <row r="28" spans="2:20" x14ac:dyDescent="0.25">
      <c r="B28" s="26" t="s">
        <v>42</v>
      </c>
      <c r="C28" s="26">
        <v>790</v>
      </c>
      <c r="D28" s="29">
        <v>417</v>
      </c>
      <c r="E28" s="35">
        <v>1207</v>
      </c>
      <c r="F28" s="26">
        <v>487</v>
      </c>
      <c r="G28" s="27">
        <v>320</v>
      </c>
      <c r="H28" s="35">
        <v>807</v>
      </c>
      <c r="I28" s="27">
        <v>0</v>
      </c>
      <c r="J28" s="27">
        <v>0</v>
      </c>
      <c r="K28" s="35">
        <v>0</v>
      </c>
      <c r="L28" s="27">
        <v>0</v>
      </c>
      <c r="M28" s="27">
        <v>0</v>
      </c>
      <c r="N28" s="35">
        <v>0</v>
      </c>
      <c r="O28" s="27">
        <v>0</v>
      </c>
      <c r="P28" s="27">
        <v>0</v>
      </c>
      <c r="Q28" s="35">
        <v>0</v>
      </c>
    </row>
    <row r="29" spans="2:20" x14ac:dyDescent="0.25">
      <c r="B29" s="28" t="s">
        <v>119</v>
      </c>
      <c r="C29" s="28">
        <f>SUM(C27:C28)</f>
        <v>-664</v>
      </c>
      <c r="D29" s="29">
        <f t="shared" ref="D29:E29" si="0">SUM(D27:D28)</f>
        <v>417</v>
      </c>
      <c r="E29" s="36">
        <f t="shared" si="0"/>
        <v>-247</v>
      </c>
      <c r="F29" s="28">
        <v>-431</v>
      </c>
      <c r="G29" s="29">
        <v>320</v>
      </c>
      <c r="H29" s="36">
        <v>-111</v>
      </c>
      <c r="I29" s="29">
        <v>0</v>
      </c>
      <c r="J29" s="29">
        <v>0</v>
      </c>
      <c r="K29" s="36">
        <v>0</v>
      </c>
      <c r="L29" s="29">
        <v>0</v>
      </c>
      <c r="M29" s="29">
        <v>0</v>
      </c>
      <c r="N29" s="36">
        <v>0</v>
      </c>
      <c r="O29" s="29">
        <v>0</v>
      </c>
      <c r="P29" s="29">
        <v>0</v>
      </c>
      <c r="Q29" s="36">
        <v>0</v>
      </c>
    </row>
    <row r="30" spans="2:20" x14ac:dyDescent="0.25">
      <c r="B30" s="28" t="s">
        <v>306</v>
      </c>
      <c r="C30" s="28"/>
      <c r="D30" s="29"/>
      <c r="E30" s="36"/>
      <c r="F30" s="28">
        <v>0</v>
      </c>
      <c r="G30" s="29">
        <v>0</v>
      </c>
      <c r="H30" s="36">
        <v>0</v>
      </c>
      <c r="I30" s="29">
        <v>0</v>
      </c>
      <c r="J30" s="29">
        <v>0</v>
      </c>
      <c r="K30" s="36">
        <v>0</v>
      </c>
      <c r="L30" s="29">
        <v>0</v>
      </c>
      <c r="M30" s="29">
        <v>0</v>
      </c>
      <c r="N30" s="36">
        <v>0</v>
      </c>
      <c r="O30" s="29">
        <v>0</v>
      </c>
      <c r="P30" s="29">
        <v>0</v>
      </c>
      <c r="Q30" s="36">
        <v>0</v>
      </c>
    </row>
    <row r="31" spans="2:20" x14ac:dyDescent="0.25">
      <c r="B31" s="28" t="s">
        <v>192</v>
      </c>
      <c r="C31" s="28">
        <v>-702</v>
      </c>
      <c r="D31" s="29">
        <v>4856</v>
      </c>
      <c r="E31" s="36">
        <v>4154</v>
      </c>
      <c r="F31" s="28">
        <v>-660</v>
      </c>
      <c r="G31" s="29">
        <v>4615</v>
      </c>
      <c r="H31" s="36">
        <v>3955</v>
      </c>
      <c r="I31" s="29">
        <v>-591</v>
      </c>
      <c r="J31" s="29">
        <v>3797</v>
      </c>
      <c r="K31" s="36">
        <v>3206</v>
      </c>
      <c r="L31" s="29">
        <v>-695</v>
      </c>
      <c r="M31" s="29">
        <v>3445</v>
      </c>
      <c r="N31" s="36">
        <v>2750</v>
      </c>
      <c r="O31" s="29">
        <v>-902</v>
      </c>
      <c r="P31" s="29">
        <v>3100</v>
      </c>
      <c r="Q31" s="36">
        <v>2198</v>
      </c>
    </row>
    <row r="32" spans="2:20" x14ac:dyDescent="0.25">
      <c r="B32" s="28" t="s">
        <v>193</v>
      </c>
      <c r="C32" s="28">
        <v>5072</v>
      </c>
      <c r="D32" s="29">
        <v>-967</v>
      </c>
      <c r="E32" s="36">
        <v>4105</v>
      </c>
      <c r="F32" s="28">
        <v>4550</v>
      </c>
      <c r="G32" s="29">
        <v>-657</v>
      </c>
      <c r="H32" s="36">
        <v>3893</v>
      </c>
      <c r="I32" s="29">
        <v>4154</v>
      </c>
      <c r="J32" s="29">
        <v>-846</v>
      </c>
      <c r="K32" s="36">
        <v>3308</v>
      </c>
      <c r="L32" s="29">
        <v>3440</v>
      </c>
      <c r="M32" s="29">
        <v>-586</v>
      </c>
      <c r="N32" s="36">
        <v>2854</v>
      </c>
      <c r="O32" s="29">
        <v>3364</v>
      </c>
      <c r="P32" s="29">
        <v>-666</v>
      </c>
      <c r="Q32" s="36">
        <v>2698</v>
      </c>
    </row>
    <row r="33" spans="2:20" x14ac:dyDescent="0.25">
      <c r="B33" s="28" t="s">
        <v>194</v>
      </c>
      <c r="C33" s="28">
        <v>394</v>
      </c>
      <c r="D33" s="29">
        <v>206</v>
      </c>
      <c r="E33" s="36">
        <v>600</v>
      </c>
      <c r="F33" s="28">
        <v>355</v>
      </c>
      <c r="G33" s="29">
        <v>257</v>
      </c>
      <c r="H33" s="36">
        <v>612</v>
      </c>
      <c r="I33" s="29">
        <v>297</v>
      </c>
      <c r="J33" s="29">
        <v>64</v>
      </c>
      <c r="K33" s="36">
        <v>361</v>
      </c>
      <c r="L33" s="29">
        <v>303</v>
      </c>
      <c r="M33" s="29">
        <v>62</v>
      </c>
      <c r="N33" s="36">
        <v>365</v>
      </c>
      <c r="O33" s="29">
        <v>29</v>
      </c>
      <c r="P33" s="29">
        <v>245</v>
      </c>
      <c r="Q33" s="36">
        <v>274</v>
      </c>
    </row>
    <row r="34" spans="2:20" x14ac:dyDescent="0.25">
      <c r="B34" s="28" t="s">
        <v>195</v>
      </c>
      <c r="C34" s="28">
        <v>-18</v>
      </c>
      <c r="D34" s="29">
        <v>52</v>
      </c>
      <c r="E34" s="36">
        <v>34</v>
      </c>
      <c r="F34" s="28">
        <v>29</v>
      </c>
      <c r="G34" s="29">
        <v>-38</v>
      </c>
      <c r="H34" s="36">
        <v>-9</v>
      </c>
      <c r="I34" s="29">
        <v>-229</v>
      </c>
      <c r="J34" s="29">
        <v>146</v>
      </c>
      <c r="K34" s="36">
        <v>-83</v>
      </c>
      <c r="L34" s="29">
        <v>26</v>
      </c>
      <c r="M34" s="29">
        <v>3</v>
      </c>
      <c r="N34" s="36">
        <v>29</v>
      </c>
      <c r="O34" s="29">
        <v>-112</v>
      </c>
      <c r="P34" s="29">
        <v>86</v>
      </c>
      <c r="Q34" s="36">
        <v>-26</v>
      </c>
    </row>
    <row r="35" spans="2:20" x14ac:dyDescent="0.25">
      <c r="B35" s="28" t="s">
        <v>196</v>
      </c>
      <c r="C35" s="28">
        <v>-208</v>
      </c>
      <c r="D35" s="29">
        <v>0</v>
      </c>
      <c r="E35" s="36">
        <v>-208</v>
      </c>
      <c r="F35" s="28">
        <v>-173</v>
      </c>
      <c r="G35" s="29">
        <v>0</v>
      </c>
      <c r="H35" s="36">
        <v>-173</v>
      </c>
      <c r="I35" s="29">
        <v>-138</v>
      </c>
      <c r="J35" s="29">
        <v>0</v>
      </c>
      <c r="K35" s="36">
        <v>-138</v>
      </c>
      <c r="L35" s="29">
        <v>-111</v>
      </c>
      <c r="M35" s="29">
        <v>0</v>
      </c>
      <c r="N35" s="36">
        <v>-111</v>
      </c>
      <c r="O35" s="29">
        <v>-76</v>
      </c>
      <c r="P35" s="29">
        <v>0</v>
      </c>
      <c r="Q35" s="36">
        <v>-76</v>
      </c>
    </row>
    <row r="36" spans="2:20" x14ac:dyDescent="0.25">
      <c r="B36" s="30" t="s">
        <v>197</v>
      </c>
      <c r="C36" s="30">
        <v>4538</v>
      </c>
      <c r="D36" s="31">
        <v>4147</v>
      </c>
      <c r="E36" s="37">
        <v>8685</v>
      </c>
      <c r="F36" s="30">
        <v>4101</v>
      </c>
      <c r="G36" s="31">
        <v>4177</v>
      </c>
      <c r="H36" s="37">
        <v>8278</v>
      </c>
      <c r="I36" s="31">
        <v>3493</v>
      </c>
      <c r="J36" s="31">
        <v>3161</v>
      </c>
      <c r="K36" s="37">
        <v>6654</v>
      </c>
      <c r="L36" s="31">
        <v>2963</v>
      </c>
      <c r="M36" s="31">
        <v>2924</v>
      </c>
      <c r="N36" s="37">
        <v>5887</v>
      </c>
      <c r="O36" s="31">
        <v>2303</v>
      </c>
      <c r="P36" s="31">
        <v>2765</v>
      </c>
      <c r="Q36" s="37">
        <v>5068</v>
      </c>
    </row>
    <row r="37" spans="2:20" x14ac:dyDescent="0.25">
      <c r="B37" s="28" t="s">
        <v>198</v>
      </c>
      <c r="C37" s="28">
        <v>-942</v>
      </c>
      <c r="D37" s="29">
        <v>1459</v>
      </c>
      <c r="E37" s="36">
        <v>517</v>
      </c>
      <c r="F37" s="28">
        <v>-1428</v>
      </c>
      <c r="G37" s="29">
        <v>-790</v>
      </c>
      <c r="H37" s="36">
        <v>-2218</v>
      </c>
      <c r="I37" s="29">
        <v>1272</v>
      </c>
      <c r="J37" s="29">
        <v>61</v>
      </c>
      <c r="K37" s="36">
        <v>1333</v>
      </c>
      <c r="L37" s="29">
        <v>-67</v>
      </c>
      <c r="M37" s="29">
        <v>30</v>
      </c>
      <c r="N37" s="36">
        <v>-37</v>
      </c>
      <c r="O37" s="29">
        <v>-1494</v>
      </c>
      <c r="P37" s="29">
        <v>-310</v>
      </c>
      <c r="Q37" s="36">
        <v>-1804</v>
      </c>
    </row>
    <row r="38" spans="2:20" x14ac:dyDescent="0.25">
      <c r="B38" s="28" t="s">
        <v>199</v>
      </c>
      <c r="C38" s="28">
        <v>65</v>
      </c>
      <c r="D38" s="29">
        <v>-319</v>
      </c>
      <c r="E38" s="36">
        <v>-254</v>
      </c>
      <c r="F38" s="28">
        <v>-3</v>
      </c>
      <c r="G38" s="29">
        <v>50</v>
      </c>
      <c r="H38" s="36">
        <v>47</v>
      </c>
      <c r="I38" s="29">
        <v>-7</v>
      </c>
      <c r="J38" s="29">
        <v>-185</v>
      </c>
      <c r="K38" s="36">
        <v>-192</v>
      </c>
      <c r="L38" s="29">
        <v>6</v>
      </c>
      <c r="M38" s="29">
        <v>-242</v>
      </c>
      <c r="N38" s="36">
        <v>-236</v>
      </c>
      <c r="O38" s="29">
        <v>0</v>
      </c>
      <c r="P38" s="29">
        <v>145</v>
      </c>
      <c r="Q38" s="36">
        <v>145</v>
      </c>
    </row>
    <row r="39" spans="2:20" x14ac:dyDescent="0.25">
      <c r="B39" s="28" t="s">
        <v>200</v>
      </c>
      <c r="C39" s="28">
        <v>2491</v>
      </c>
      <c r="D39" s="29">
        <v>-2569</v>
      </c>
      <c r="E39" s="36">
        <v>-78</v>
      </c>
      <c r="F39" s="28">
        <v>3452</v>
      </c>
      <c r="G39" s="29">
        <v>-3182</v>
      </c>
      <c r="H39" s="36">
        <v>270</v>
      </c>
      <c r="I39" s="29">
        <v>387</v>
      </c>
      <c r="J39" s="29">
        <v>-741</v>
      </c>
      <c r="K39" s="36">
        <v>-354</v>
      </c>
      <c r="L39" s="29">
        <v>-142</v>
      </c>
      <c r="M39" s="29">
        <v>120</v>
      </c>
      <c r="N39" s="36">
        <v>-22</v>
      </c>
      <c r="O39" s="29">
        <v>436</v>
      </c>
      <c r="P39" s="29">
        <v>-67</v>
      </c>
      <c r="Q39" s="36">
        <v>369</v>
      </c>
    </row>
    <row r="40" spans="2:20" x14ac:dyDescent="0.25">
      <c r="B40" s="30" t="s">
        <v>201</v>
      </c>
      <c r="C40" s="30">
        <v>6152</v>
      </c>
      <c r="D40" s="31">
        <v>2718</v>
      </c>
      <c r="E40" s="37">
        <v>8870</v>
      </c>
      <c r="F40" s="30">
        <v>6122</v>
      </c>
      <c r="G40" s="31">
        <v>255</v>
      </c>
      <c r="H40" s="37">
        <v>6377</v>
      </c>
      <c r="I40" s="31">
        <v>5145</v>
      </c>
      <c r="J40" s="31">
        <v>2296</v>
      </c>
      <c r="K40" s="37">
        <v>7441</v>
      </c>
      <c r="L40" s="31">
        <v>2760</v>
      </c>
      <c r="M40" s="31">
        <v>2832</v>
      </c>
      <c r="N40" s="37">
        <v>5592</v>
      </c>
      <c r="O40" s="31">
        <v>1245</v>
      </c>
      <c r="P40" s="31">
        <v>2533</v>
      </c>
      <c r="Q40" s="37">
        <v>3778</v>
      </c>
    </row>
    <row r="41" spans="2:20" x14ac:dyDescent="0.25">
      <c r="B41" s="28" t="s">
        <v>47</v>
      </c>
      <c r="C41" s="28">
        <v>136</v>
      </c>
      <c r="D41" s="29">
        <v>0</v>
      </c>
      <c r="E41" s="36">
        <v>136</v>
      </c>
      <c r="F41" s="28">
        <v>98</v>
      </c>
      <c r="G41" s="29">
        <v>0</v>
      </c>
      <c r="H41" s="36">
        <v>98</v>
      </c>
      <c r="I41" s="29">
        <v>134</v>
      </c>
      <c r="J41" s="29">
        <v>0</v>
      </c>
      <c r="K41" s="36">
        <v>134</v>
      </c>
      <c r="L41" s="29">
        <v>-5</v>
      </c>
      <c r="M41" s="29">
        <v>0</v>
      </c>
      <c r="N41" s="36">
        <v>-5</v>
      </c>
      <c r="O41" s="29">
        <v>-12</v>
      </c>
      <c r="P41" s="29">
        <v>0</v>
      </c>
      <c r="Q41" s="36">
        <v>-12</v>
      </c>
    </row>
    <row r="42" spans="2:20" x14ac:dyDescent="0.25">
      <c r="B42" s="28" t="s">
        <v>15</v>
      </c>
      <c r="C42" s="28">
        <v>-1961</v>
      </c>
      <c r="D42" s="29">
        <v>0</v>
      </c>
      <c r="E42" s="36">
        <v>-1961</v>
      </c>
      <c r="F42" s="28">
        <v>-1589</v>
      </c>
      <c r="G42" s="29">
        <v>0</v>
      </c>
      <c r="H42" s="36">
        <v>-1589</v>
      </c>
      <c r="I42" s="29">
        <v>-1376</v>
      </c>
      <c r="J42" s="29">
        <v>0</v>
      </c>
      <c r="K42" s="36">
        <v>-1376</v>
      </c>
      <c r="L42" s="29">
        <v>-1124</v>
      </c>
      <c r="M42" s="29">
        <v>0</v>
      </c>
      <c r="N42" s="36">
        <v>-1124</v>
      </c>
      <c r="O42" s="29">
        <v>-814</v>
      </c>
      <c r="P42" s="29">
        <v>0</v>
      </c>
      <c r="Q42" s="36">
        <v>-814</v>
      </c>
    </row>
    <row r="43" spans="2:20" ht="14.4" thickBot="1" x14ac:dyDescent="0.3">
      <c r="B43" s="28" t="s">
        <v>202</v>
      </c>
      <c r="C43" s="28">
        <v>-59</v>
      </c>
      <c r="D43" s="29">
        <v>729</v>
      </c>
      <c r="E43" s="36">
        <v>670</v>
      </c>
      <c r="F43" s="28">
        <v>-537</v>
      </c>
      <c r="G43" s="29">
        <v>-500</v>
      </c>
      <c r="H43" s="36">
        <v>-1037</v>
      </c>
      <c r="I43" s="29">
        <v>209</v>
      </c>
      <c r="J43" s="29">
        <v>1523</v>
      </c>
      <c r="K43" s="36">
        <v>1732</v>
      </c>
      <c r="L43" s="29">
        <v>-276</v>
      </c>
      <c r="M43" s="29">
        <v>-271</v>
      </c>
      <c r="N43" s="36">
        <v>-547</v>
      </c>
      <c r="O43" s="29">
        <v>-581</v>
      </c>
      <c r="P43" s="29">
        <v>-1326</v>
      </c>
      <c r="Q43" s="36">
        <v>-1907</v>
      </c>
    </row>
    <row r="44" spans="2:20" ht="14.4" thickBot="1" x14ac:dyDescent="0.3">
      <c r="B44" s="32" t="s">
        <v>203</v>
      </c>
      <c r="C44" s="32">
        <v>28241</v>
      </c>
      <c r="D44" s="33">
        <v>33744</v>
      </c>
      <c r="E44" s="38">
        <v>61985</v>
      </c>
      <c r="F44" s="32">
        <v>24637</v>
      </c>
      <c r="G44" s="33">
        <v>29880</v>
      </c>
      <c r="H44" s="38">
        <v>54517</v>
      </c>
      <c r="I44" s="33">
        <v>20974</v>
      </c>
      <c r="J44" s="33">
        <v>29805</v>
      </c>
      <c r="K44" s="38">
        <v>50779</v>
      </c>
      <c r="L44" s="33">
        <v>16544</v>
      </c>
      <c r="M44" s="33">
        <v>25570</v>
      </c>
      <c r="N44" s="38">
        <v>42114</v>
      </c>
      <c r="O44" s="33">
        <v>15189</v>
      </c>
      <c r="P44" s="33">
        <v>23009</v>
      </c>
      <c r="Q44" s="38">
        <v>38198</v>
      </c>
    </row>
    <row r="45" spans="2:20" ht="14.4" thickBot="1" x14ac:dyDescent="0.3"/>
    <row r="46" spans="2:20" ht="36.6" customHeight="1" thickBot="1" x14ac:dyDescent="0.3">
      <c r="B46" s="384" t="s">
        <v>0</v>
      </c>
      <c r="C46" s="481" t="s">
        <v>171</v>
      </c>
      <c r="D46" s="482"/>
      <c r="E46" s="483"/>
      <c r="F46" s="481" t="s">
        <v>176</v>
      </c>
      <c r="G46" s="482"/>
      <c r="H46" s="483"/>
      <c r="I46" s="481" t="s">
        <v>214</v>
      </c>
      <c r="J46" s="482"/>
      <c r="K46" s="483"/>
      <c r="L46" s="481" t="s">
        <v>69</v>
      </c>
      <c r="M46" s="482"/>
      <c r="N46" s="483"/>
      <c r="O46" s="482" t="s">
        <v>70</v>
      </c>
      <c r="P46" s="482"/>
      <c r="Q46" s="483"/>
      <c r="R46" s="400"/>
      <c r="S46" s="400"/>
      <c r="T46" s="400"/>
    </row>
    <row r="47" spans="2:20" ht="14.4" thickBot="1" x14ac:dyDescent="0.3">
      <c r="B47" s="66"/>
      <c r="C47" s="98" t="s">
        <v>110</v>
      </c>
      <c r="D47" s="439" t="s">
        <v>111</v>
      </c>
      <c r="E47" s="440" t="s">
        <v>112</v>
      </c>
      <c r="F47" s="98" t="s">
        <v>110</v>
      </c>
      <c r="G47" s="439" t="s">
        <v>111</v>
      </c>
      <c r="H47" s="440" t="s">
        <v>112</v>
      </c>
      <c r="I47" s="98" t="s">
        <v>110</v>
      </c>
      <c r="J47" s="439" t="s">
        <v>111</v>
      </c>
      <c r="K47" s="440" t="s">
        <v>112</v>
      </c>
      <c r="L47" s="98" t="s">
        <v>110</v>
      </c>
      <c r="M47" s="439" t="s">
        <v>111</v>
      </c>
      <c r="N47" s="440" t="s">
        <v>112</v>
      </c>
      <c r="O47" s="98" t="s">
        <v>110</v>
      </c>
      <c r="P47" s="439" t="s">
        <v>111</v>
      </c>
      <c r="Q47" s="440" t="s">
        <v>112</v>
      </c>
    </row>
    <row r="48" spans="2:20" x14ac:dyDescent="0.25">
      <c r="B48" s="97" t="s">
        <v>41</v>
      </c>
      <c r="C48" s="281">
        <v>24637</v>
      </c>
      <c r="D48" s="282">
        <v>29880</v>
      </c>
      <c r="E48" s="283">
        <v>54517</v>
      </c>
      <c r="F48" s="25">
        <v>20974</v>
      </c>
      <c r="G48" s="25">
        <v>29805</v>
      </c>
      <c r="H48" s="34">
        <v>50779</v>
      </c>
      <c r="I48" s="25">
        <v>16862</v>
      </c>
      <c r="J48" s="25">
        <v>25986</v>
      </c>
      <c r="K48" s="34">
        <v>42848</v>
      </c>
      <c r="L48" s="25">
        <v>15189</v>
      </c>
      <c r="M48" s="25">
        <v>23009</v>
      </c>
      <c r="N48" s="34">
        <v>38198</v>
      </c>
      <c r="O48" s="25">
        <v>15351</v>
      </c>
      <c r="P48" s="25">
        <v>21802</v>
      </c>
      <c r="Q48" s="34">
        <v>37153</v>
      </c>
    </row>
    <row r="49" spans="2:17" x14ac:dyDescent="0.25">
      <c r="B49" s="26" t="s">
        <v>191</v>
      </c>
      <c r="C49" s="350">
        <v>0</v>
      </c>
      <c r="D49" s="351">
        <v>0</v>
      </c>
      <c r="E49" s="352">
        <v>0</v>
      </c>
      <c r="F49" s="27">
        <v>0</v>
      </c>
      <c r="G49" s="27">
        <v>0</v>
      </c>
      <c r="H49" s="35">
        <v>0</v>
      </c>
      <c r="I49" s="27">
        <v>0</v>
      </c>
      <c r="J49" s="27">
        <v>0</v>
      </c>
      <c r="K49" s="35">
        <v>0</v>
      </c>
      <c r="L49" s="27">
        <v>0</v>
      </c>
      <c r="M49" s="27">
        <v>0</v>
      </c>
      <c r="N49" s="35">
        <v>0</v>
      </c>
      <c r="O49" s="27">
        <v>0</v>
      </c>
      <c r="P49" s="27">
        <v>0</v>
      </c>
      <c r="Q49" s="35">
        <v>0</v>
      </c>
    </row>
    <row r="50" spans="2:17" x14ac:dyDescent="0.25">
      <c r="B50" s="26" t="s">
        <v>42</v>
      </c>
      <c r="C50" s="26">
        <v>0</v>
      </c>
      <c r="D50" s="27">
        <v>0</v>
      </c>
      <c r="E50" s="35">
        <v>0</v>
      </c>
      <c r="F50" s="27">
        <v>0</v>
      </c>
      <c r="G50" s="27">
        <v>0</v>
      </c>
      <c r="H50" s="35">
        <v>0</v>
      </c>
      <c r="I50" s="27">
        <v>0</v>
      </c>
      <c r="J50" s="27">
        <v>0</v>
      </c>
      <c r="K50" s="35">
        <v>0</v>
      </c>
      <c r="L50" s="27">
        <v>0</v>
      </c>
      <c r="M50" s="27">
        <v>0</v>
      </c>
      <c r="N50" s="35">
        <v>0</v>
      </c>
      <c r="O50" s="27">
        <v>0</v>
      </c>
      <c r="P50" s="27">
        <v>0</v>
      </c>
      <c r="Q50" s="35">
        <v>0</v>
      </c>
    </row>
    <row r="51" spans="2:17" x14ac:dyDescent="0.25">
      <c r="B51" s="28" t="s">
        <v>119</v>
      </c>
      <c r="C51" s="26">
        <v>0</v>
      </c>
      <c r="D51" s="27">
        <v>0</v>
      </c>
      <c r="E51" s="35">
        <v>0</v>
      </c>
      <c r="F51" s="27">
        <v>0</v>
      </c>
      <c r="G51" s="27">
        <v>0</v>
      </c>
      <c r="H51" s="35">
        <v>0</v>
      </c>
      <c r="I51" s="27">
        <v>0</v>
      </c>
      <c r="J51" s="27">
        <v>0</v>
      </c>
      <c r="K51" s="35">
        <v>0</v>
      </c>
      <c r="L51" s="27">
        <v>0</v>
      </c>
      <c r="M51" s="27">
        <v>0</v>
      </c>
      <c r="N51" s="35">
        <v>0</v>
      </c>
      <c r="O51" s="27">
        <v>0</v>
      </c>
      <c r="P51" s="27">
        <v>0</v>
      </c>
      <c r="Q51" s="35">
        <v>0</v>
      </c>
    </row>
    <row r="52" spans="2:17" x14ac:dyDescent="0.25">
      <c r="B52" s="28" t="s">
        <v>192</v>
      </c>
      <c r="C52" s="19">
        <v>-339</v>
      </c>
      <c r="D52" s="5">
        <v>2614</v>
      </c>
      <c r="E52" s="12">
        <v>2275</v>
      </c>
      <c r="F52" s="29">
        <v>-357</v>
      </c>
      <c r="G52" s="29">
        <v>2311</v>
      </c>
      <c r="H52" s="36">
        <v>1954</v>
      </c>
      <c r="I52" s="29">
        <v>-291</v>
      </c>
      <c r="J52" s="29">
        <v>1896</v>
      </c>
      <c r="K52" s="36">
        <v>1605</v>
      </c>
      <c r="L52" s="29">
        <v>-367</v>
      </c>
      <c r="M52" s="29">
        <v>1627</v>
      </c>
      <c r="N52" s="36">
        <v>1260</v>
      </c>
      <c r="O52" s="29">
        <v>-571</v>
      </c>
      <c r="P52" s="29">
        <v>1530</v>
      </c>
      <c r="Q52" s="36">
        <v>959</v>
      </c>
    </row>
    <row r="53" spans="2:17" x14ac:dyDescent="0.25">
      <c r="B53" s="28" t="s">
        <v>193</v>
      </c>
      <c r="C53" s="19">
        <v>2506</v>
      </c>
      <c r="D53" s="5">
        <v>-498</v>
      </c>
      <c r="E53" s="12">
        <v>2008</v>
      </c>
      <c r="F53" s="29">
        <v>2164</v>
      </c>
      <c r="G53" s="29">
        <v>-234</v>
      </c>
      <c r="H53" s="36">
        <v>1930</v>
      </c>
      <c r="I53" s="29">
        <v>2042</v>
      </c>
      <c r="J53" s="29">
        <v>-374</v>
      </c>
      <c r="K53" s="36">
        <v>1668</v>
      </c>
      <c r="L53" s="29">
        <v>1738</v>
      </c>
      <c r="M53" s="29">
        <v>-345</v>
      </c>
      <c r="N53" s="36">
        <v>1393</v>
      </c>
      <c r="O53" s="29">
        <v>1769</v>
      </c>
      <c r="P53" s="29">
        <v>-403</v>
      </c>
      <c r="Q53" s="36">
        <v>1366</v>
      </c>
    </row>
    <row r="54" spans="2:17" x14ac:dyDescent="0.25">
      <c r="B54" s="28" t="s">
        <v>194</v>
      </c>
      <c r="C54" s="19">
        <v>245</v>
      </c>
      <c r="D54" s="5">
        <v>84</v>
      </c>
      <c r="E54" s="12">
        <v>329</v>
      </c>
      <c r="F54" s="29">
        <v>277</v>
      </c>
      <c r="G54" s="29">
        <v>68</v>
      </c>
      <c r="H54" s="36">
        <v>345</v>
      </c>
      <c r="I54" s="29">
        <v>325</v>
      </c>
      <c r="J54" s="29">
        <v>-103</v>
      </c>
      <c r="K54" s="36">
        <v>222</v>
      </c>
      <c r="L54" s="29">
        <v>335</v>
      </c>
      <c r="M54" s="29">
        <v>-34</v>
      </c>
      <c r="N54" s="36">
        <v>301</v>
      </c>
      <c r="O54" s="29">
        <v>37</v>
      </c>
      <c r="P54" s="29">
        <v>152</v>
      </c>
      <c r="Q54" s="36">
        <v>189</v>
      </c>
    </row>
    <row r="55" spans="2:17" x14ac:dyDescent="0.25">
      <c r="B55" s="28" t="s">
        <v>195</v>
      </c>
      <c r="C55" s="19">
        <v>-7</v>
      </c>
      <c r="D55" s="5">
        <v>21</v>
      </c>
      <c r="E55" s="12">
        <v>14</v>
      </c>
      <c r="F55" s="29">
        <v>8</v>
      </c>
      <c r="G55" s="29">
        <v>-13</v>
      </c>
      <c r="H55" s="36">
        <v>-5</v>
      </c>
      <c r="I55" s="29">
        <v>-213</v>
      </c>
      <c r="J55" s="29">
        <v>152</v>
      </c>
      <c r="K55" s="36">
        <v>-61</v>
      </c>
      <c r="L55" s="29">
        <v>-1</v>
      </c>
      <c r="M55" s="29">
        <v>-7</v>
      </c>
      <c r="N55" s="36">
        <v>-8</v>
      </c>
      <c r="O55" s="29">
        <v>-64</v>
      </c>
      <c r="P55" s="29">
        <v>-65</v>
      </c>
      <c r="Q55" s="36">
        <v>-129</v>
      </c>
    </row>
    <row r="56" spans="2:17" x14ac:dyDescent="0.25">
      <c r="B56" s="28" t="s">
        <v>204</v>
      </c>
      <c r="C56" s="19">
        <v>-103</v>
      </c>
      <c r="D56" s="5" t="s">
        <v>324</v>
      </c>
      <c r="E56" s="12">
        <v>-103</v>
      </c>
      <c r="F56" s="29">
        <v>-72</v>
      </c>
      <c r="G56" s="29">
        <v>0</v>
      </c>
      <c r="H56" s="36">
        <v>-72</v>
      </c>
      <c r="I56" s="29">
        <v>-64</v>
      </c>
      <c r="J56" s="29">
        <v>0</v>
      </c>
      <c r="K56" s="36">
        <v>-64</v>
      </c>
      <c r="L56" s="29">
        <v>-50</v>
      </c>
      <c r="M56" s="29">
        <v>0</v>
      </c>
      <c r="N56" s="36">
        <v>-50</v>
      </c>
      <c r="O56" s="29">
        <v>-33</v>
      </c>
      <c r="P56" s="29">
        <v>0</v>
      </c>
      <c r="Q56" s="36">
        <v>-33</v>
      </c>
    </row>
    <row r="57" spans="2:17" x14ac:dyDescent="0.25">
      <c r="B57" s="30" t="s">
        <v>197</v>
      </c>
      <c r="C57" s="205">
        <v>2302</v>
      </c>
      <c r="D57" s="155">
        <v>2221</v>
      </c>
      <c r="E57" s="290">
        <v>4523</v>
      </c>
      <c r="F57" s="31">
        <v>2020</v>
      </c>
      <c r="G57" s="31">
        <v>2132</v>
      </c>
      <c r="H57" s="37">
        <v>4152</v>
      </c>
      <c r="I57" s="31">
        <v>1799</v>
      </c>
      <c r="J57" s="31">
        <v>1571</v>
      </c>
      <c r="K57" s="37">
        <v>3370</v>
      </c>
      <c r="L57" s="31">
        <v>1655</v>
      </c>
      <c r="M57" s="31">
        <v>1241</v>
      </c>
      <c r="N57" s="37">
        <v>2896</v>
      </c>
      <c r="O57" s="31">
        <v>1138</v>
      </c>
      <c r="P57" s="31">
        <v>1214</v>
      </c>
      <c r="Q57" s="37">
        <v>2352</v>
      </c>
    </row>
    <row r="58" spans="2:17" x14ac:dyDescent="0.25">
      <c r="B58" s="28" t="s">
        <v>198</v>
      </c>
      <c r="C58" s="19">
        <v>1484</v>
      </c>
      <c r="D58" s="5">
        <v>92</v>
      </c>
      <c r="E58" s="12">
        <v>1576</v>
      </c>
      <c r="F58" s="29">
        <v>-1724</v>
      </c>
      <c r="G58" s="29">
        <v>278</v>
      </c>
      <c r="H58" s="36">
        <v>-1446</v>
      </c>
      <c r="I58" s="29">
        <v>877</v>
      </c>
      <c r="J58" s="29">
        <v>160</v>
      </c>
      <c r="K58" s="36">
        <v>1037</v>
      </c>
      <c r="L58" s="29">
        <v>-359</v>
      </c>
      <c r="M58" s="29">
        <v>-20</v>
      </c>
      <c r="N58" s="36">
        <v>-379</v>
      </c>
      <c r="O58" s="29">
        <v>365</v>
      </c>
      <c r="P58" s="29">
        <v>-88</v>
      </c>
      <c r="Q58" s="36">
        <v>277</v>
      </c>
    </row>
    <row r="59" spans="2:17" x14ac:dyDescent="0.25">
      <c r="B59" s="28" t="s">
        <v>199</v>
      </c>
      <c r="C59" s="19" t="s">
        <v>324</v>
      </c>
      <c r="D59" s="5" t="s">
        <v>324</v>
      </c>
      <c r="E59" s="12" t="s">
        <v>324</v>
      </c>
      <c r="F59" s="29">
        <v>0</v>
      </c>
      <c r="G59" s="5" t="s">
        <v>125</v>
      </c>
      <c r="H59" s="36">
        <v>0</v>
      </c>
      <c r="I59" s="29">
        <v>0</v>
      </c>
      <c r="J59" s="29">
        <v>0</v>
      </c>
      <c r="K59" s="36">
        <v>0</v>
      </c>
      <c r="L59" s="29">
        <v>0</v>
      </c>
      <c r="M59" s="29">
        <v>0</v>
      </c>
      <c r="N59" s="36">
        <v>0</v>
      </c>
      <c r="O59" s="29">
        <v>0</v>
      </c>
      <c r="P59" s="29">
        <v>0</v>
      </c>
      <c r="Q59" s="36">
        <v>0</v>
      </c>
    </row>
    <row r="60" spans="2:17" x14ac:dyDescent="0.25">
      <c r="B60" s="28" t="s">
        <v>200</v>
      </c>
      <c r="C60" s="19">
        <v>83</v>
      </c>
      <c r="D60" s="5">
        <v>-63</v>
      </c>
      <c r="E60" s="12">
        <v>20</v>
      </c>
      <c r="F60" s="29">
        <v>3160</v>
      </c>
      <c r="G60" s="29">
        <v>-2784</v>
      </c>
      <c r="H60" s="36">
        <v>376</v>
      </c>
      <c r="I60" s="29">
        <v>282</v>
      </c>
      <c r="J60" s="29">
        <v>-506</v>
      </c>
      <c r="K60" s="36">
        <v>-224</v>
      </c>
      <c r="L60" s="29">
        <v>-86</v>
      </c>
      <c r="M60" s="29">
        <v>183</v>
      </c>
      <c r="N60" s="36">
        <v>97</v>
      </c>
      <c r="O60" s="29">
        <v>104</v>
      </c>
      <c r="P60" s="29">
        <v>-54</v>
      </c>
      <c r="Q60" s="36">
        <v>50</v>
      </c>
    </row>
    <row r="61" spans="2:17" x14ac:dyDescent="0.25">
      <c r="B61" s="30" t="s">
        <v>201</v>
      </c>
      <c r="C61" s="205">
        <v>3869</v>
      </c>
      <c r="D61" s="155">
        <v>2250</v>
      </c>
      <c r="E61" s="290">
        <v>6119</v>
      </c>
      <c r="F61" s="31">
        <v>3456</v>
      </c>
      <c r="G61" s="31">
        <v>-374</v>
      </c>
      <c r="H61" s="37">
        <v>3082</v>
      </c>
      <c r="I61" s="31">
        <v>2958</v>
      </c>
      <c r="J61" s="31">
        <v>1225</v>
      </c>
      <c r="K61" s="37">
        <v>4183</v>
      </c>
      <c r="L61" s="31">
        <v>1210</v>
      </c>
      <c r="M61" s="31">
        <v>1404</v>
      </c>
      <c r="N61" s="37">
        <v>2614</v>
      </c>
      <c r="O61" s="31">
        <v>1607</v>
      </c>
      <c r="P61" s="31">
        <v>1072</v>
      </c>
      <c r="Q61" s="37">
        <v>2679</v>
      </c>
    </row>
    <row r="62" spans="2:17" x14ac:dyDescent="0.25">
      <c r="B62" s="28" t="s">
        <v>47</v>
      </c>
      <c r="C62" s="19">
        <v>90</v>
      </c>
      <c r="D62" s="5" t="s">
        <v>324</v>
      </c>
      <c r="E62" s="12">
        <v>90</v>
      </c>
      <c r="F62" s="29">
        <v>45</v>
      </c>
      <c r="G62" s="29"/>
      <c r="H62" s="36">
        <v>45</v>
      </c>
      <c r="I62" s="29">
        <v>86</v>
      </c>
      <c r="J62" s="29">
        <v>0</v>
      </c>
      <c r="K62" s="36">
        <v>86</v>
      </c>
      <c r="L62" s="29">
        <v>0</v>
      </c>
      <c r="M62" s="29">
        <v>0</v>
      </c>
      <c r="N62" s="36">
        <v>0</v>
      </c>
      <c r="O62" s="29">
        <v>-42</v>
      </c>
      <c r="P62" s="29">
        <v>0</v>
      </c>
      <c r="Q62" s="36">
        <v>-42</v>
      </c>
    </row>
    <row r="63" spans="2:17" x14ac:dyDescent="0.25">
      <c r="B63" s="28" t="s">
        <v>15</v>
      </c>
      <c r="C63" s="19">
        <v>-1448</v>
      </c>
      <c r="D63" s="5" t="s">
        <v>324</v>
      </c>
      <c r="E63" s="12">
        <v>-1448</v>
      </c>
      <c r="F63" s="29">
        <v>-1140</v>
      </c>
      <c r="G63" s="29"/>
      <c r="H63" s="36">
        <v>-1140</v>
      </c>
      <c r="I63" s="29">
        <v>-983</v>
      </c>
      <c r="J63" s="29">
        <v>0</v>
      </c>
      <c r="K63" s="36">
        <v>-983</v>
      </c>
      <c r="L63" s="29">
        <v>-786</v>
      </c>
      <c r="M63" s="29">
        <v>0</v>
      </c>
      <c r="N63" s="36">
        <v>-786</v>
      </c>
      <c r="O63" s="29">
        <v>-525</v>
      </c>
      <c r="P63" s="29">
        <v>0</v>
      </c>
      <c r="Q63" s="36">
        <v>-525</v>
      </c>
    </row>
    <row r="64" spans="2:17" ht="14.4" thickBot="1" x14ac:dyDescent="0.3">
      <c r="B64" s="28" t="s">
        <v>202</v>
      </c>
      <c r="C64" s="19">
        <v>-10</v>
      </c>
      <c r="D64" s="5">
        <v>478</v>
      </c>
      <c r="E64" s="12">
        <v>468</v>
      </c>
      <c r="F64" s="29">
        <v>-360</v>
      </c>
      <c r="G64" s="29">
        <v>-394</v>
      </c>
      <c r="H64" s="36">
        <v>-754</v>
      </c>
      <c r="I64" s="29">
        <v>144</v>
      </c>
      <c r="J64" s="29">
        <v>757</v>
      </c>
      <c r="K64" s="36">
        <v>901</v>
      </c>
      <c r="L64" s="29">
        <v>76</v>
      </c>
      <c r="M64" s="29">
        <v>-33</v>
      </c>
      <c r="N64" s="36">
        <v>43</v>
      </c>
      <c r="O64" s="29">
        <v>-235</v>
      </c>
      <c r="P64" s="29">
        <v>-432</v>
      </c>
      <c r="Q64" s="36">
        <v>-667</v>
      </c>
    </row>
    <row r="65" spans="2:21" ht="14.4" thickBot="1" x14ac:dyDescent="0.3">
      <c r="B65" s="32" t="s">
        <v>203</v>
      </c>
      <c r="C65" s="291">
        <v>27138</v>
      </c>
      <c r="D65" s="292">
        <v>32608</v>
      </c>
      <c r="E65" s="293">
        <v>59746</v>
      </c>
      <c r="F65" s="33">
        <v>22975</v>
      </c>
      <c r="G65" s="33">
        <v>29037</v>
      </c>
      <c r="H65" s="38">
        <v>52012</v>
      </c>
      <c r="I65" s="33">
        <v>19067</v>
      </c>
      <c r="J65" s="33">
        <v>27968</v>
      </c>
      <c r="K65" s="38">
        <v>47035</v>
      </c>
      <c r="L65" s="33">
        <v>15689</v>
      </c>
      <c r="M65" s="33">
        <v>24380</v>
      </c>
      <c r="N65" s="38">
        <v>40069</v>
      </c>
      <c r="O65" s="33">
        <v>16156</v>
      </c>
      <c r="P65" s="33">
        <v>22442</v>
      </c>
      <c r="Q65" s="38">
        <v>38598</v>
      </c>
    </row>
    <row r="66" spans="2:21" x14ac:dyDescent="0.25">
      <c r="B66" s="87"/>
      <c r="C66" s="87"/>
      <c r="D66" s="87"/>
      <c r="E66" s="87"/>
      <c r="F66" s="87"/>
      <c r="G66" s="87"/>
      <c r="H66" s="87"/>
      <c r="I66" s="87"/>
      <c r="J66" s="87"/>
      <c r="K66" s="87"/>
      <c r="L66" s="87"/>
      <c r="M66" s="87"/>
      <c r="N66" s="87"/>
      <c r="O66" s="87"/>
      <c r="P66" s="87"/>
      <c r="Q66" s="87"/>
    </row>
    <row r="68" spans="2:21" ht="17.399999999999999" x14ac:dyDescent="0.3">
      <c r="B68" s="347" t="s">
        <v>168</v>
      </c>
      <c r="H68" s="438"/>
      <c r="I68" s="438"/>
      <c r="J68" s="438"/>
      <c r="K68" s="438"/>
      <c r="L68" s="438"/>
      <c r="M68" s="438"/>
      <c r="N68" s="438"/>
      <c r="O68" s="438"/>
      <c r="P68" s="438"/>
      <c r="Q68" s="438"/>
    </row>
    <row r="69" spans="2:21" ht="14.4" thickBot="1" x14ac:dyDescent="0.3">
      <c r="H69" s="438"/>
      <c r="I69" s="438"/>
      <c r="J69" s="438"/>
      <c r="K69" s="438"/>
      <c r="L69" s="438"/>
      <c r="M69" s="438"/>
      <c r="N69" s="438"/>
      <c r="O69" s="438"/>
      <c r="P69" s="438"/>
      <c r="Q69" s="438"/>
    </row>
    <row r="70" spans="2:21" s="400" customFormat="1" ht="53.4" thickBot="1" x14ac:dyDescent="0.35">
      <c r="B70" s="384" t="s">
        <v>0</v>
      </c>
      <c r="C70" s="386" t="s">
        <v>314</v>
      </c>
      <c r="D70" s="387" t="s">
        <v>1</v>
      </c>
      <c r="E70" s="387" t="s">
        <v>212</v>
      </c>
      <c r="F70" s="387" t="s">
        <v>30</v>
      </c>
      <c r="G70" s="388" t="s">
        <v>31</v>
      </c>
      <c r="H70" s="406" t="s">
        <v>173</v>
      </c>
      <c r="I70" s="407" t="s">
        <v>77</v>
      </c>
      <c r="J70" s="407" t="s">
        <v>78</v>
      </c>
      <c r="K70" s="407" t="s">
        <v>79</v>
      </c>
      <c r="L70" s="408" t="s">
        <v>80</v>
      </c>
      <c r="M70" s="406" t="s">
        <v>177</v>
      </c>
      <c r="N70" s="407" t="s">
        <v>81</v>
      </c>
      <c r="O70" s="407" t="s">
        <v>82</v>
      </c>
      <c r="P70" s="407" t="s">
        <v>83</v>
      </c>
      <c r="Q70" s="407" t="s">
        <v>84</v>
      </c>
      <c r="R70" s="388"/>
    </row>
    <row r="71" spans="2:21" x14ac:dyDescent="0.25">
      <c r="B71" s="80"/>
      <c r="C71" s="26"/>
      <c r="D71" s="27"/>
      <c r="E71" s="27"/>
      <c r="F71" s="27"/>
      <c r="G71" s="35"/>
      <c r="H71" s="100"/>
      <c r="I71" s="101"/>
      <c r="J71" s="101"/>
      <c r="K71" s="101"/>
      <c r="L71" s="325"/>
      <c r="M71" s="100"/>
      <c r="N71" s="101"/>
      <c r="O71" s="101"/>
      <c r="P71" s="101"/>
      <c r="Q71" s="101"/>
      <c r="R71" s="35"/>
    </row>
    <row r="72" spans="2:21" s="400" customFormat="1" x14ac:dyDescent="0.25">
      <c r="B72" s="81" t="s">
        <v>175</v>
      </c>
      <c r="C72" s="89">
        <v>54517</v>
      </c>
      <c r="D72" s="90">
        <v>50779</v>
      </c>
      <c r="E72" s="90">
        <v>42848</v>
      </c>
      <c r="F72" s="90">
        <v>38198</v>
      </c>
      <c r="G72" s="91">
        <v>37153</v>
      </c>
      <c r="H72" s="169">
        <v>0.1</v>
      </c>
      <c r="I72" s="170">
        <v>0.14038357887172115</v>
      </c>
      <c r="J72" s="170">
        <v>0.11598696239764683</v>
      </c>
      <c r="K72" s="170">
        <v>8.117746957260108E-2</v>
      </c>
      <c r="L72" s="326" t="s">
        <v>220</v>
      </c>
      <c r="M72" s="169">
        <v>7.0000000000000007E-2</v>
      </c>
      <c r="N72" s="170">
        <v>0.19</v>
      </c>
      <c r="O72" s="170">
        <v>0.1</v>
      </c>
      <c r="P72" s="170">
        <v>2.8126934567868078E-2</v>
      </c>
      <c r="Q72" s="170">
        <v>9.8616121592051575E-2</v>
      </c>
      <c r="R72" s="91"/>
      <c r="T72" s="190"/>
      <c r="U72" s="190"/>
    </row>
    <row r="73" spans="2:21" s="400" customFormat="1" x14ac:dyDescent="0.3">
      <c r="B73" s="81" t="s">
        <v>205</v>
      </c>
      <c r="C73" s="28">
        <v>8685</v>
      </c>
      <c r="D73" s="29">
        <v>8278</v>
      </c>
      <c r="E73" s="29">
        <v>6654</v>
      </c>
      <c r="F73" s="29">
        <v>5887</v>
      </c>
      <c r="G73" s="36">
        <v>5068</v>
      </c>
      <c r="H73" s="169">
        <v>0.06</v>
      </c>
      <c r="I73" s="170">
        <v>0.22709753928253784</v>
      </c>
      <c r="J73" s="170">
        <v>0.19402730375426613</v>
      </c>
      <c r="K73" s="170">
        <v>0.18737394110528</v>
      </c>
      <c r="L73" s="326">
        <v>0.17</v>
      </c>
      <c r="M73" s="169">
        <v>0.05</v>
      </c>
      <c r="N73" s="170">
        <v>0.24</v>
      </c>
      <c r="O73" s="170">
        <v>0.19</v>
      </c>
      <c r="P73" s="170">
        <v>0.16114398422090725</v>
      </c>
      <c r="Q73" s="170">
        <v>0.11797133406835725</v>
      </c>
      <c r="R73" s="36"/>
    </row>
    <row r="74" spans="2:21" s="400" customFormat="1" ht="14.4" thickBot="1" x14ac:dyDescent="0.3">
      <c r="B74" s="84" t="s">
        <v>105</v>
      </c>
      <c r="C74" s="85">
        <v>0.15930810000000001</v>
      </c>
      <c r="D74" s="168">
        <v>0.16302014612339746</v>
      </c>
      <c r="E74" s="168">
        <v>0.15529312920089619</v>
      </c>
      <c r="F74" s="168">
        <v>0.1541180166500864</v>
      </c>
      <c r="G74" s="348">
        <v>0.13600000000000001</v>
      </c>
      <c r="H74" s="381" t="s">
        <v>361</v>
      </c>
      <c r="I74" s="327" t="s">
        <v>228</v>
      </c>
      <c r="J74" s="103" t="s">
        <v>228</v>
      </c>
      <c r="K74" s="103" t="s">
        <v>220</v>
      </c>
      <c r="L74" s="367" t="s">
        <v>220</v>
      </c>
      <c r="M74" s="102" t="s">
        <v>250</v>
      </c>
      <c r="N74" s="327" t="s">
        <v>224</v>
      </c>
      <c r="O74" s="103" t="s">
        <v>241</v>
      </c>
      <c r="P74" s="103" t="s">
        <v>302</v>
      </c>
      <c r="Q74" s="103" t="s">
        <v>219</v>
      </c>
      <c r="R74" s="86"/>
      <c r="T74" s="190"/>
    </row>
    <row r="75" spans="2:21" x14ac:dyDescent="0.25">
      <c r="B75" s="87"/>
      <c r="C75" s="88"/>
      <c r="D75" s="87"/>
      <c r="E75" s="87"/>
      <c r="F75" s="87"/>
      <c r="G75" s="87"/>
      <c r="H75" s="104"/>
      <c r="I75" s="99"/>
      <c r="J75" s="99"/>
      <c r="K75" s="99"/>
      <c r="L75" s="99"/>
      <c r="M75" s="104"/>
      <c r="N75" s="99"/>
      <c r="O75" s="99"/>
      <c r="P75" s="104"/>
      <c r="Q75" s="99"/>
      <c r="R75" s="87"/>
    </row>
    <row r="76" spans="2:21" ht="14.4" thickBot="1" x14ac:dyDescent="0.3">
      <c r="H76" s="438"/>
      <c r="I76" s="438"/>
      <c r="J76" s="438"/>
      <c r="K76" s="438"/>
      <c r="L76" s="438"/>
      <c r="M76" s="438"/>
      <c r="N76" s="438"/>
      <c r="O76" s="438"/>
      <c r="P76" s="438"/>
      <c r="Q76" s="438"/>
    </row>
    <row r="77" spans="2:21" s="400" customFormat="1" ht="40.200000000000003" thickBot="1" x14ac:dyDescent="0.35">
      <c r="B77" s="384" t="s">
        <v>0</v>
      </c>
      <c r="C77" s="386" t="s">
        <v>171</v>
      </c>
      <c r="D77" s="387" t="s">
        <v>68</v>
      </c>
      <c r="E77" s="387" t="s">
        <v>214</v>
      </c>
      <c r="F77" s="387" t="s">
        <v>69</v>
      </c>
      <c r="G77" s="387" t="s">
        <v>70</v>
      </c>
      <c r="H77" s="406" t="s">
        <v>207</v>
      </c>
      <c r="I77" s="407" t="s">
        <v>77</v>
      </c>
      <c r="J77" s="407" t="s">
        <v>78</v>
      </c>
      <c r="K77" s="407" t="s">
        <v>79</v>
      </c>
      <c r="L77" s="407" t="s">
        <v>80</v>
      </c>
      <c r="M77" s="406" t="s">
        <v>208</v>
      </c>
      <c r="N77" s="407" t="s">
        <v>81</v>
      </c>
      <c r="O77" s="407" t="s">
        <v>82</v>
      </c>
      <c r="P77" s="407" t="s">
        <v>83</v>
      </c>
      <c r="Q77" s="407" t="s">
        <v>84</v>
      </c>
      <c r="R77" s="388"/>
    </row>
    <row r="78" spans="2:21" x14ac:dyDescent="0.25">
      <c r="B78" s="80"/>
      <c r="C78" s="26"/>
      <c r="D78" s="27"/>
      <c r="E78" s="27"/>
      <c r="F78" s="27"/>
      <c r="G78" s="27"/>
      <c r="H78" s="169"/>
      <c r="I78" s="170"/>
      <c r="J78" s="170"/>
      <c r="K78" s="170"/>
      <c r="L78" s="170"/>
      <c r="M78" s="169"/>
      <c r="N78" s="170"/>
      <c r="O78" s="170"/>
      <c r="P78" s="170"/>
      <c r="Q78" s="170"/>
      <c r="R78" s="35"/>
    </row>
    <row r="79" spans="2:21" s="400" customFormat="1" x14ac:dyDescent="0.25">
      <c r="B79" s="81" t="s">
        <v>41</v>
      </c>
      <c r="C79" s="89">
        <v>54517</v>
      </c>
      <c r="D79" s="90">
        <v>50779</v>
      </c>
      <c r="E79" s="90">
        <v>42848</v>
      </c>
      <c r="F79" s="90">
        <v>38198</v>
      </c>
      <c r="G79" s="90">
        <v>37153</v>
      </c>
      <c r="H79" s="169">
        <v>9.6436185189654466E-2</v>
      </c>
      <c r="I79" s="170">
        <v>0.14038357887172115</v>
      </c>
      <c r="J79" s="170">
        <v>0.11598696239764683</v>
      </c>
      <c r="K79" s="170">
        <v>8.117746957260108E-2</v>
      </c>
      <c r="L79" s="170" t="s">
        <v>220</v>
      </c>
      <c r="M79" s="169">
        <v>7.3613107780775566E-2</v>
      </c>
      <c r="N79" s="170">
        <v>0.19</v>
      </c>
      <c r="O79" s="170">
        <v>0.10251845646368918</v>
      </c>
      <c r="P79" s="170">
        <v>2.8126934567868078E-2</v>
      </c>
      <c r="Q79" s="170">
        <v>9.8616121592051575E-2</v>
      </c>
      <c r="R79" s="91"/>
      <c r="T79" s="190"/>
      <c r="U79" s="190"/>
    </row>
    <row r="80" spans="2:21" s="400" customFormat="1" x14ac:dyDescent="0.3">
      <c r="B80" s="81" t="s">
        <v>197</v>
      </c>
      <c r="C80" s="28">
        <v>4523</v>
      </c>
      <c r="D80" s="29">
        <v>4152</v>
      </c>
      <c r="E80" s="29">
        <v>3370</v>
      </c>
      <c r="F80" s="29">
        <v>2896</v>
      </c>
      <c r="G80" s="29">
        <v>2352</v>
      </c>
      <c r="H80" s="169">
        <v>0.11458846722523419</v>
      </c>
      <c r="I80" s="173">
        <v>0.18730340291678571</v>
      </c>
      <c r="J80" s="170">
        <v>0.20881427072402947</v>
      </c>
      <c r="K80" s="170">
        <v>0.28141592920353986</v>
      </c>
      <c r="L80" s="170">
        <v>0.14000000000000001</v>
      </c>
      <c r="M80" s="169">
        <v>8.9354527938342976E-2</v>
      </c>
      <c r="N80" s="170">
        <v>0.23</v>
      </c>
      <c r="O80" s="170">
        <v>0.19337016574585641</v>
      </c>
      <c r="P80" s="170">
        <v>0.23129251700680276</v>
      </c>
      <c r="Q80" s="170">
        <v>0.10995752713544116</v>
      </c>
      <c r="R80" s="36"/>
    </row>
    <row r="81" spans="2:21" s="400" customFormat="1" ht="14.4" thickBot="1" x14ac:dyDescent="0.3">
      <c r="B81" s="84" t="s">
        <v>188</v>
      </c>
      <c r="C81" s="85">
        <v>0.17299999999999999</v>
      </c>
      <c r="D81" s="171">
        <v>0.17021786136886186</v>
      </c>
      <c r="E81" s="168">
        <v>0.16348606416916867</v>
      </c>
      <c r="F81" s="349">
        <v>0.157</v>
      </c>
      <c r="G81" s="349">
        <v>0.13100000000000001</v>
      </c>
      <c r="H81" s="102" t="s">
        <v>223</v>
      </c>
      <c r="I81" s="172" t="s">
        <v>229</v>
      </c>
      <c r="J81" s="103" t="s">
        <v>220</v>
      </c>
      <c r="K81" s="103" t="s">
        <v>220</v>
      </c>
      <c r="L81" s="103" t="s">
        <v>220</v>
      </c>
      <c r="M81" s="102" t="s">
        <v>223</v>
      </c>
      <c r="N81" s="103" t="s">
        <v>229</v>
      </c>
      <c r="O81" s="103" t="s">
        <v>230</v>
      </c>
      <c r="P81" s="103" t="s">
        <v>337</v>
      </c>
      <c r="Q81" s="103" t="s">
        <v>219</v>
      </c>
      <c r="R81" s="86"/>
      <c r="T81" s="190"/>
    </row>
    <row r="82" spans="2:21" x14ac:dyDescent="0.25">
      <c r="B82" s="346" t="s">
        <v>408</v>
      </c>
    </row>
    <row r="83" spans="2:21" x14ac:dyDescent="0.25">
      <c r="B83" s="441"/>
      <c r="C83" s="79"/>
      <c r="D83" s="5"/>
      <c r="E83" s="5"/>
      <c r="F83" s="5"/>
      <c r="G83" s="5"/>
      <c r="H83" s="5"/>
      <c r="I83" s="5"/>
      <c r="J83" s="5"/>
      <c r="K83" s="5"/>
      <c r="L83" s="5"/>
      <c r="M83" s="5"/>
      <c r="N83" s="5"/>
    </row>
    <row r="84" spans="2:21" ht="17.399999999999999" x14ac:dyDescent="0.3">
      <c r="B84" s="347" t="s">
        <v>146</v>
      </c>
    </row>
    <row r="85" spans="2:21" ht="14.4" thickBot="1" x14ac:dyDescent="0.3">
      <c r="M85" s="442"/>
      <c r="N85" s="442"/>
    </row>
    <row r="86" spans="2:21" ht="27" thickBot="1" x14ac:dyDescent="0.3">
      <c r="B86" s="443" t="s">
        <v>0</v>
      </c>
      <c r="C86" s="112" t="s">
        <v>315</v>
      </c>
      <c r="D86" s="336" t="s">
        <v>21</v>
      </c>
      <c r="E86" s="336" t="s">
        <v>213</v>
      </c>
      <c r="F86" s="336" t="s">
        <v>32</v>
      </c>
      <c r="G86" s="390" t="s">
        <v>33</v>
      </c>
      <c r="H86" s="112" t="s">
        <v>172</v>
      </c>
      <c r="I86" s="336" t="s">
        <v>73</v>
      </c>
      <c r="J86" s="336" t="s">
        <v>215</v>
      </c>
      <c r="K86" s="336" t="s">
        <v>74</v>
      </c>
      <c r="L86" s="444" t="s">
        <v>75</v>
      </c>
    </row>
    <row r="87" spans="2:21" x14ac:dyDescent="0.25">
      <c r="B87" s="111"/>
      <c r="C87" s="10"/>
      <c r="D87" s="328"/>
      <c r="E87" s="9"/>
      <c r="F87" s="9"/>
      <c r="G87" s="315"/>
      <c r="H87" s="10"/>
      <c r="I87" s="9"/>
      <c r="J87" s="9"/>
      <c r="K87" s="9"/>
      <c r="L87" s="317"/>
    </row>
    <row r="88" spans="2:21" x14ac:dyDescent="0.25">
      <c r="B88" s="54" t="s">
        <v>128</v>
      </c>
      <c r="C88" s="11"/>
      <c r="D88" s="79"/>
      <c r="E88" s="5"/>
      <c r="F88" s="5"/>
      <c r="G88" s="12"/>
      <c r="H88" s="19"/>
      <c r="I88" s="5"/>
      <c r="J88" s="5"/>
      <c r="K88" s="5"/>
      <c r="L88" s="289"/>
    </row>
    <row r="89" spans="2:21" x14ac:dyDescent="0.25">
      <c r="B89" s="110" t="s">
        <v>115</v>
      </c>
      <c r="C89" s="19">
        <v>24523</v>
      </c>
      <c r="D89" s="5">
        <v>22093</v>
      </c>
      <c r="E89" s="5">
        <v>21831</v>
      </c>
      <c r="F89" s="5">
        <v>19089</v>
      </c>
      <c r="G89" s="12">
        <v>17557</v>
      </c>
      <c r="H89" s="19">
        <v>24589</v>
      </c>
      <c r="I89" s="5">
        <v>21363</v>
      </c>
      <c r="J89" s="5">
        <v>20357</v>
      </c>
      <c r="K89" s="5">
        <v>18846</v>
      </c>
      <c r="L89" s="289">
        <v>19454</v>
      </c>
      <c r="T89" s="190"/>
      <c r="U89" s="190"/>
    </row>
    <row r="90" spans="2:21" x14ac:dyDescent="0.25">
      <c r="B90" s="110" t="s">
        <v>116</v>
      </c>
      <c r="C90" s="19">
        <f>C91-C89</f>
        <v>10623</v>
      </c>
      <c r="D90" s="5">
        <v>8565</v>
      </c>
      <c r="E90" s="5">
        <v>8499</v>
      </c>
      <c r="F90" s="5">
        <v>6888</v>
      </c>
      <c r="G90" s="12">
        <v>6838</v>
      </c>
      <c r="H90" s="19">
        <v>9489</v>
      </c>
      <c r="I90" s="5">
        <v>8234</v>
      </c>
      <c r="J90" s="5">
        <v>7884</v>
      </c>
      <c r="K90" s="5">
        <v>7548</v>
      </c>
      <c r="L90" s="289">
        <v>7105</v>
      </c>
      <c r="T90" s="190"/>
      <c r="U90" s="190"/>
    </row>
    <row r="91" spans="2:21" x14ac:dyDescent="0.25">
      <c r="B91" s="110" t="s">
        <v>343</v>
      </c>
      <c r="C91" s="19">
        <v>35146</v>
      </c>
      <c r="D91" s="5">
        <v>30658</v>
      </c>
      <c r="E91" s="5">
        <v>30330</v>
      </c>
      <c r="F91" s="5">
        <v>25977</v>
      </c>
      <c r="G91" s="12">
        <v>24395</v>
      </c>
      <c r="H91" s="19">
        <v>34078</v>
      </c>
      <c r="I91" s="5">
        <v>29597</v>
      </c>
      <c r="J91" s="5">
        <v>28241</v>
      </c>
      <c r="K91" s="5">
        <v>26394</v>
      </c>
      <c r="L91" s="289">
        <v>26559</v>
      </c>
      <c r="T91" s="190"/>
      <c r="U91" s="190"/>
    </row>
    <row r="92" spans="2:21" x14ac:dyDescent="0.25">
      <c r="B92" s="110"/>
      <c r="C92" s="19"/>
      <c r="D92" s="5"/>
      <c r="E92" s="5"/>
      <c r="F92" s="5"/>
      <c r="G92" s="12"/>
      <c r="H92" s="19"/>
      <c r="I92" s="5"/>
      <c r="J92" s="5"/>
      <c r="K92" s="5"/>
      <c r="L92" s="289"/>
    </row>
    <row r="93" spans="2:21" x14ac:dyDescent="0.25">
      <c r="B93" s="54" t="s">
        <v>129</v>
      </c>
      <c r="C93" s="19"/>
      <c r="D93" s="5"/>
      <c r="E93" s="5"/>
      <c r="F93" s="5"/>
      <c r="G93" s="12"/>
      <c r="H93" s="19"/>
      <c r="I93" s="5"/>
      <c r="J93" s="5"/>
      <c r="K93" s="5"/>
      <c r="L93" s="289"/>
    </row>
    <row r="94" spans="2:21" x14ac:dyDescent="0.25">
      <c r="B94" s="110" t="s">
        <v>115</v>
      </c>
      <c r="C94" s="302">
        <v>14917</v>
      </c>
      <c r="D94" s="5">
        <v>14751</v>
      </c>
      <c r="E94" s="5">
        <v>12586</v>
      </c>
      <c r="F94" s="5">
        <v>9782</v>
      </c>
      <c r="G94" s="12">
        <v>7528</v>
      </c>
      <c r="H94" s="19">
        <v>16077</v>
      </c>
      <c r="I94" s="5">
        <v>13687</v>
      </c>
      <c r="J94" s="5">
        <v>11360</v>
      </c>
      <c r="K94" s="5">
        <v>8249</v>
      </c>
      <c r="L94" s="289">
        <v>8349</v>
      </c>
      <c r="T94" s="190"/>
      <c r="U94" s="190"/>
    </row>
    <row r="95" spans="2:21" x14ac:dyDescent="0.25">
      <c r="B95" s="110" t="s">
        <v>116</v>
      </c>
      <c r="C95" s="19">
        <v>13324</v>
      </c>
      <c r="D95" s="5">
        <v>9886</v>
      </c>
      <c r="E95" s="5">
        <v>8388</v>
      </c>
      <c r="F95" s="5">
        <v>6762</v>
      </c>
      <c r="G95" s="12">
        <v>7661</v>
      </c>
      <c r="H95" s="19">
        <v>11061</v>
      </c>
      <c r="I95" s="5">
        <v>9288</v>
      </c>
      <c r="J95" s="5">
        <v>7707</v>
      </c>
      <c r="K95" s="5">
        <v>7440</v>
      </c>
      <c r="L95" s="289">
        <v>7807</v>
      </c>
      <c r="T95" s="190"/>
      <c r="U95" s="190"/>
    </row>
    <row r="96" spans="2:21" ht="14.4" thickBot="1" x14ac:dyDescent="0.3">
      <c r="B96" s="114" t="s">
        <v>110</v>
      </c>
      <c r="C96" s="152">
        <v>28241</v>
      </c>
      <c r="D96" s="83">
        <v>24637</v>
      </c>
      <c r="E96" s="83">
        <v>20974</v>
      </c>
      <c r="F96" s="83">
        <v>16544</v>
      </c>
      <c r="G96" s="329">
        <v>15189</v>
      </c>
      <c r="H96" s="152">
        <v>27138</v>
      </c>
      <c r="I96" s="83">
        <v>22975</v>
      </c>
      <c r="J96" s="83">
        <v>19067</v>
      </c>
      <c r="K96" s="83">
        <v>15689</v>
      </c>
      <c r="L96" s="318">
        <v>16156</v>
      </c>
      <c r="T96" s="190"/>
      <c r="U96" s="190"/>
    </row>
    <row r="97" spans="2:21" x14ac:dyDescent="0.25">
      <c r="M97" s="442"/>
      <c r="N97" s="442"/>
    </row>
    <row r="98" spans="2:21" ht="17.399999999999999" x14ac:dyDescent="0.3">
      <c r="B98" s="347" t="s">
        <v>327</v>
      </c>
    </row>
    <row r="99" spans="2:21" ht="14.4" thickBot="1" x14ac:dyDescent="0.3">
      <c r="M99" s="442"/>
      <c r="N99" s="442"/>
    </row>
    <row r="100" spans="2:21" ht="42.6" thickBot="1" x14ac:dyDescent="0.3">
      <c r="B100" s="443" t="s">
        <v>0</v>
      </c>
      <c r="C100" s="112" t="s">
        <v>315</v>
      </c>
      <c r="D100" s="336" t="s">
        <v>21</v>
      </c>
      <c r="E100" s="336" t="s">
        <v>213</v>
      </c>
      <c r="F100" s="336" t="s">
        <v>32</v>
      </c>
      <c r="G100" s="390" t="s">
        <v>33</v>
      </c>
      <c r="H100" s="112" t="s">
        <v>172</v>
      </c>
      <c r="I100" s="336" t="s">
        <v>73</v>
      </c>
      <c r="J100" s="336" t="s">
        <v>215</v>
      </c>
      <c r="K100" s="336" t="s">
        <v>414</v>
      </c>
      <c r="L100" s="444" t="s">
        <v>415</v>
      </c>
    </row>
    <row r="101" spans="2:21" x14ac:dyDescent="0.25">
      <c r="B101" s="342" t="s">
        <v>330</v>
      </c>
      <c r="C101" s="10"/>
      <c r="D101" s="328"/>
      <c r="E101" s="9"/>
      <c r="F101" s="9"/>
      <c r="G101" s="315"/>
      <c r="H101" s="10"/>
      <c r="I101" s="9"/>
      <c r="J101" s="9"/>
      <c r="K101" s="9"/>
      <c r="L101" s="317"/>
    </row>
    <row r="102" spans="2:21" x14ac:dyDescent="0.25">
      <c r="B102" s="54" t="s">
        <v>328</v>
      </c>
      <c r="C102" s="11"/>
      <c r="D102" s="79"/>
      <c r="E102" s="5"/>
      <c r="F102" s="5"/>
      <c r="G102" s="12"/>
      <c r="H102" s="19"/>
      <c r="I102" s="5"/>
      <c r="J102" s="5"/>
      <c r="K102" s="5"/>
      <c r="L102" s="289"/>
    </row>
    <row r="103" spans="2:21" x14ac:dyDescent="0.25">
      <c r="B103" s="110" t="s">
        <v>334</v>
      </c>
      <c r="C103" s="19">
        <v>20000</v>
      </c>
      <c r="D103" s="5">
        <f>[1]Monetization!$H6</f>
        <v>18922</v>
      </c>
      <c r="E103" s="5">
        <f>[1]Monetization!$L6</f>
        <v>18434</v>
      </c>
      <c r="F103" s="5">
        <f>[1]Monetization!$T6</f>
        <v>15490</v>
      </c>
      <c r="G103" s="12">
        <f>[1]Monetization!$X6</f>
        <v>14143</v>
      </c>
      <c r="H103" s="19">
        <f>[1]Monetization!$F6</f>
        <v>19622</v>
      </c>
      <c r="I103" s="5">
        <f>[1]Monetization!$J6</f>
        <v>18662</v>
      </c>
      <c r="J103" s="5">
        <f>[1]Monetization!$N6</f>
        <v>16832</v>
      </c>
      <c r="K103" s="5">
        <f>[1]Monetization!$V6</f>
        <v>12322</v>
      </c>
      <c r="L103" s="289">
        <f>[1]Monetization!$Z6</f>
        <v>12691</v>
      </c>
      <c r="T103" s="190"/>
      <c r="U103" s="190"/>
    </row>
    <row r="104" spans="2:21" x14ac:dyDescent="0.25">
      <c r="B104" s="110" t="s">
        <v>331</v>
      </c>
      <c r="C104" s="19">
        <v>16759</v>
      </c>
      <c r="D104" s="5">
        <f>[1]Monetization!$H7</f>
        <v>15095</v>
      </c>
      <c r="E104" s="5">
        <f>[1]Monetization!$L7</f>
        <v>14491</v>
      </c>
      <c r="F104" s="5">
        <f>[1]Monetization!$T7</f>
        <v>12214</v>
      </c>
      <c r="G104" s="12">
        <f>[1]Monetization!$X7</f>
        <v>13114</v>
      </c>
      <c r="H104" s="19">
        <f>[1]Monetization!$F7</f>
        <v>16520</v>
      </c>
      <c r="I104" s="5">
        <f>[1]Monetization!$J7</f>
        <v>14033</v>
      </c>
      <c r="J104" s="5">
        <f>[1]Monetization!$N7</f>
        <v>13482</v>
      </c>
      <c r="K104" s="5">
        <f>[1]Monetization!$V7</f>
        <v>12962</v>
      </c>
      <c r="L104" s="289">
        <f>[1]Monetization!$Z7</f>
        <v>12974</v>
      </c>
      <c r="T104" s="190"/>
      <c r="U104" s="190"/>
    </row>
    <row r="105" spans="2:21" x14ac:dyDescent="0.25">
      <c r="B105" s="110" t="s">
        <v>332</v>
      </c>
      <c r="C105" s="19">
        <v>18398</v>
      </c>
      <c r="D105" s="5">
        <f>[1]Monetization!$H8</f>
        <v>14753</v>
      </c>
      <c r="E105" s="5">
        <f>[1]Monetization!$L8</f>
        <v>14499</v>
      </c>
      <c r="F105" s="5">
        <f>[1]Monetization!$T8</f>
        <v>11795</v>
      </c>
      <c r="G105" s="12">
        <f>[1]Monetization!$X8</f>
        <v>12340</v>
      </c>
      <c r="H105" s="19">
        <f>[1]Monetization!$F8</f>
        <v>17229</v>
      </c>
      <c r="I105" s="5">
        <f>[1]Monetization!$J8</f>
        <v>13563</v>
      </c>
      <c r="J105" s="5">
        <f>[1]Monetization!$N8</f>
        <v>13209</v>
      </c>
      <c r="K105" s="5">
        <f>[1]Monetization!$V8</f>
        <v>13469</v>
      </c>
      <c r="L105" s="289">
        <f>[1]Monetization!$Z8</f>
        <v>12497</v>
      </c>
      <c r="T105" s="190"/>
      <c r="U105" s="190"/>
    </row>
    <row r="106" spans="2:21" x14ac:dyDescent="0.25">
      <c r="B106" s="110" t="s">
        <v>333</v>
      </c>
      <c r="C106" s="19">
        <v>18724</v>
      </c>
      <c r="D106" s="5">
        <f>[1]Monetization!$H9</f>
        <v>14312</v>
      </c>
      <c r="E106" s="5">
        <f>[1]Monetization!$L9</f>
        <v>13425</v>
      </c>
      <c r="F106" s="5">
        <f>[1]Monetization!$T9</f>
        <v>11278</v>
      </c>
      <c r="G106" s="12">
        <f>[1]Monetization!$X9</f>
        <v>11250</v>
      </c>
      <c r="H106" s="19">
        <f>[1]Monetization!$F9</f>
        <v>17171</v>
      </c>
      <c r="I106" s="5">
        <f>[1]Monetization!$J9</f>
        <v>12720</v>
      </c>
      <c r="J106" s="5">
        <f>[1]Monetization!$N9</f>
        <v>12117</v>
      </c>
      <c r="K106" s="5">
        <f>[1]Monetization!$V9</f>
        <v>12527</v>
      </c>
      <c r="L106" s="289">
        <f>[1]Monetization!$Z9</f>
        <v>11421</v>
      </c>
      <c r="T106" s="190"/>
      <c r="U106" s="190"/>
    </row>
    <row r="107" spans="2:21" x14ac:dyDescent="0.25">
      <c r="B107" s="110" t="s">
        <v>371</v>
      </c>
      <c r="C107" s="150">
        <v>166423</v>
      </c>
      <c r="D107" s="5">
        <f>[1]Monetization!$H10</f>
        <v>151000</v>
      </c>
      <c r="E107" s="5">
        <f>[1]Monetization!$L10</f>
        <v>126545</v>
      </c>
      <c r="F107" s="5">
        <f>[1]Monetization!$T10</f>
        <v>81710</v>
      </c>
      <c r="G107" s="12">
        <f>[1]Monetization!$X10</f>
        <v>56866</v>
      </c>
      <c r="H107" s="19">
        <f>[1]Monetization!$F10</f>
        <v>167811</v>
      </c>
      <c r="I107" s="5">
        <f>[1]Monetization!$J10</f>
        <v>133617</v>
      </c>
      <c r="J107" s="5">
        <f>[1]Monetization!$N10</f>
        <v>100434</v>
      </c>
      <c r="K107" s="5">
        <f>[1]Monetization!$V10</f>
        <v>71227</v>
      </c>
      <c r="L107" s="289">
        <f>[1]Monetization!$Z10</f>
        <v>50536</v>
      </c>
      <c r="T107" s="190"/>
      <c r="U107" s="190"/>
    </row>
    <row r="108" spans="2:21" x14ac:dyDescent="0.25">
      <c r="B108" s="110" t="s">
        <v>40</v>
      </c>
      <c r="C108" s="339">
        <f>SUM(C103:C107)</f>
        <v>240304</v>
      </c>
      <c r="D108" s="337">
        <f>[1]Monetization!$H11</f>
        <v>214082</v>
      </c>
      <c r="E108" s="337">
        <f>[1]Monetization!$L11</f>
        <v>187394</v>
      </c>
      <c r="F108" s="337">
        <f>[1]Monetization!$T11</f>
        <v>132487</v>
      </c>
      <c r="G108" s="338">
        <f>[1]Monetization!$X11</f>
        <v>107713</v>
      </c>
      <c r="H108" s="339">
        <f>[1]Monetization!$F11</f>
        <v>238353</v>
      </c>
      <c r="I108" s="337">
        <f>[1]Monetization!$J11</f>
        <v>192595</v>
      </c>
      <c r="J108" s="337">
        <f>[1]Monetization!$N11</f>
        <v>156074</v>
      </c>
      <c r="K108" s="337">
        <f>[1]Monetization!$V11</f>
        <v>122507</v>
      </c>
      <c r="L108" s="340">
        <f>[1]Monetization!$Z11</f>
        <v>100119</v>
      </c>
      <c r="T108" s="190"/>
      <c r="U108" s="190"/>
    </row>
    <row r="109" spans="2:21" x14ac:dyDescent="0.25">
      <c r="B109" s="110"/>
      <c r="C109" s="19"/>
      <c r="D109" s="5"/>
      <c r="E109" s="5"/>
      <c r="F109" s="5"/>
      <c r="G109" s="12"/>
      <c r="H109" s="19"/>
      <c r="I109" s="5"/>
      <c r="J109" s="5"/>
      <c r="K109" s="5"/>
      <c r="L109" s="289"/>
      <c r="T109" s="190"/>
      <c r="U109" s="190"/>
    </row>
    <row r="110" spans="2:21" x14ac:dyDescent="0.25">
      <c r="B110" s="54" t="s">
        <v>329</v>
      </c>
      <c r="C110" s="19"/>
      <c r="D110" s="5"/>
      <c r="E110" s="5"/>
      <c r="F110" s="5"/>
      <c r="G110" s="12"/>
      <c r="H110" s="19"/>
      <c r="I110" s="5"/>
      <c r="J110" s="5"/>
      <c r="K110" s="5"/>
      <c r="L110" s="289"/>
    </row>
    <row r="111" spans="2:21" x14ac:dyDescent="0.25">
      <c r="B111" s="110" t="s">
        <v>334</v>
      </c>
      <c r="C111" s="19">
        <v>16641</v>
      </c>
      <c r="D111" s="5">
        <f>[1]Monetization!$H16</f>
        <v>15668</v>
      </c>
      <c r="E111" s="5">
        <f>[1]Monetization!$L16</f>
        <v>15175</v>
      </c>
      <c r="F111" s="5">
        <f>[1]Monetization!$T16</f>
        <v>13012</v>
      </c>
      <c r="G111" s="12">
        <f>[1]Monetization!$X16</f>
        <v>11664</v>
      </c>
      <c r="H111" s="19">
        <f>[1]Monetization!$F16</f>
        <v>16163</v>
      </c>
      <c r="I111" s="5">
        <f>[1]Monetization!$J16</f>
        <v>15577</v>
      </c>
      <c r="J111" s="5">
        <f>[1]Monetization!$N16</f>
        <v>13992</v>
      </c>
      <c r="K111" s="5">
        <f>[1]Monetization!$V16</f>
        <v>10351</v>
      </c>
      <c r="L111" s="289">
        <f>[1]Monetization!$Z16</f>
        <v>10668</v>
      </c>
    </row>
    <row r="112" spans="2:21" x14ac:dyDescent="0.25">
      <c r="B112" s="110" t="s">
        <v>331</v>
      </c>
      <c r="C112" s="19">
        <v>9383</v>
      </c>
      <c r="D112" s="5">
        <f>[1]Monetization!$H17</f>
        <v>8280</v>
      </c>
      <c r="E112" s="5">
        <f>[1]Monetization!$L17</f>
        <v>7952</v>
      </c>
      <c r="F112" s="5">
        <f>[1]Monetization!$T17</f>
        <v>6833</v>
      </c>
      <c r="G112" s="12">
        <f>[1]Monetization!$X17</f>
        <v>7187</v>
      </c>
      <c r="H112" s="19">
        <f>[1]Monetization!$F17</f>
        <v>9040</v>
      </c>
      <c r="I112" s="5">
        <f>[1]Monetization!$J17</f>
        <v>7847</v>
      </c>
      <c r="J112" s="5">
        <f>[1]Monetization!$N17</f>
        <v>7550</v>
      </c>
      <c r="K112" s="5">
        <f>[1]Monetization!$V17</f>
        <v>7481</v>
      </c>
      <c r="L112" s="289">
        <f>[1]Monetization!$Z17</f>
        <v>7349</v>
      </c>
      <c r="T112" s="190"/>
      <c r="U112" s="190"/>
    </row>
    <row r="113" spans="2:21" x14ac:dyDescent="0.25">
      <c r="B113" s="110" t="s">
        <v>332</v>
      </c>
      <c r="C113" s="19">
        <v>7029</v>
      </c>
      <c r="D113" s="5">
        <f>[1]Monetization!$H18</f>
        <v>5440</v>
      </c>
      <c r="E113" s="5">
        <f>[1]Monetization!$L18</f>
        <v>5386</v>
      </c>
      <c r="F113" s="5">
        <f>[1]Monetization!$T18</f>
        <v>4532</v>
      </c>
      <c r="G113" s="12">
        <f>[1]Monetization!$X18</f>
        <v>4600</v>
      </c>
      <c r="H113" s="19">
        <f>[1]Monetization!$F18</f>
        <v>6324</v>
      </c>
      <c r="I113" s="5">
        <f>[1]Monetization!$J18</f>
        <v>5137</v>
      </c>
      <c r="J113" s="5">
        <f>[1]Monetization!$N18</f>
        <v>5083</v>
      </c>
      <c r="K113" s="5">
        <f>[1]Monetization!$V18</f>
        <v>5315</v>
      </c>
      <c r="L113" s="289">
        <f>[1]Monetization!$Z18</f>
        <v>4800</v>
      </c>
      <c r="T113" s="190"/>
      <c r="U113" s="190"/>
    </row>
    <row r="114" spans="2:21" x14ac:dyDescent="0.25">
      <c r="B114" s="110" t="s">
        <v>333</v>
      </c>
      <c r="C114" s="19">
        <v>4963</v>
      </c>
      <c r="D114" s="5">
        <f>[1]Monetization!$H19</f>
        <v>3588</v>
      </c>
      <c r="E114" s="5">
        <f>[1]Monetization!$L19</f>
        <v>3434</v>
      </c>
      <c r="F114" s="5">
        <f>[1]Monetization!$T19</f>
        <v>2956</v>
      </c>
      <c r="G114" s="12">
        <f>[1]Monetization!$X19</f>
        <v>2878</v>
      </c>
      <c r="H114" s="19">
        <f>[1]Monetization!$F19</f>
        <v>4304</v>
      </c>
      <c r="I114" s="5">
        <f>[1]Monetization!$J19</f>
        <v>3323</v>
      </c>
      <c r="J114" s="5">
        <f>[1]Monetization!$N19</f>
        <v>3223</v>
      </c>
      <c r="K114" s="5">
        <f>[1]Monetization!$V19</f>
        <v>3384</v>
      </c>
      <c r="L114" s="289">
        <f>[1]Monetization!$Z19</f>
        <v>3006</v>
      </c>
      <c r="T114" s="190"/>
      <c r="U114" s="190"/>
    </row>
    <row r="115" spans="2:21" x14ac:dyDescent="0.25">
      <c r="B115" s="110" t="s">
        <v>371</v>
      </c>
      <c r="C115" s="150">
        <v>9052</v>
      </c>
      <c r="D115" s="5">
        <f>[1]Monetization!$H20</f>
        <v>6790</v>
      </c>
      <c r="E115" s="5">
        <f>[1]Monetization!$L20</f>
        <v>6246</v>
      </c>
      <c r="F115" s="5">
        <f>[1]Monetization!$T20</f>
        <v>4999</v>
      </c>
      <c r="G115" s="12">
        <f>[1]Monetization!$X20</f>
        <v>4341</v>
      </c>
      <c r="H115" s="19">
        <f>[1]Monetization!$F20</f>
        <v>7838</v>
      </c>
      <c r="I115" s="5">
        <f>[1]Monetization!$J20</f>
        <v>6441</v>
      </c>
      <c r="J115" s="5">
        <f>[1]Monetization!$N20</f>
        <v>5827</v>
      </c>
      <c r="K115" s="5">
        <f>[1]Monetization!$V20</f>
        <v>5289</v>
      </c>
      <c r="L115" s="289">
        <f>[1]Monetization!$Z20</f>
        <v>4426</v>
      </c>
      <c r="T115" s="190"/>
      <c r="U115" s="190"/>
    </row>
    <row r="116" spans="2:21" ht="14.4" thickBot="1" x14ac:dyDescent="0.3">
      <c r="B116" s="114" t="s">
        <v>40</v>
      </c>
      <c r="C116" s="152">
        <v>47068</v>
      </c>
      <c r="D116" s="147">
        <f>[1]Monetization!$H21</f>
        <v>39766</v>
      </c>
      <c r="E116" s="147">
        <f>[1]Monetization!$L21</f>
        <v>38193</v>
      </c>
      <c r="F116" s="147">
        <f>[1]Monetization!$T21</f>
        <v>32332</v>
      </c>
      <c r="G116" s="204">
        <f>[1]Monetization!$X21</f>
        <v>30670</v>
      </c>
      <c r="H116" s="146">
        <f>[1]Monetization!$F21</f>
        <v>43669</v>
      </c>
      <c r="I116" s="147">
        <f>[1]Monetization!$J21</f>
        <v>38325</v>
      </c>
      <c r="J116" s="147">
        <f>[1]Monetization!$N21</f>
        <v>35675</v>
      </c>
      <c r="K116" s="147">
        <f>[1]Monetization!$V21</f>
        <v>31820</v>
      </c>
      <c r="L116" s="341">
        <f>[1]Monetization!$Z21</f>
        <v>30249</v>
      </c>
      <c r="T116" s="190"/>
      <c r="U116" s="190"/>
    </row>
    <row r="117" spans="2:21" x14ac:dyDescent="0.25">
      <c r="B117" s="479" t="s">
        <v>416</v>
      </c>
      <c r="C117" s="479"/>
      <c r="D117" s="479"/>
      <c r="E117" s="479"/>
      <c r="F117" s="479"/>
      <c r="G117" s="479"/>
      <c r="H117" s="479"/>
      <c r="I117" s="479"/>
      <c r="J117" s="479"/>
      <c r="K117" s="479"/>
      <c r="L117" s="479"/>
      <c r="M117" s="442"/>
      <c r="N117" s="442"/>
    </row>
    <row r="118" spans="2:21" x14ac:dyDescent="0.25">
      <c r="B118" s="480"/>
      <c r="C118" s="480"/>
      <c r="D118" s="480"/>
      <c r="E118" s="480"/>
      <c r="F118" s="480"/>
      <c r="G118" s="480"/>
      <c r="H118" s="480"/>
      <c r="I118" s="480"/>
      <c r="J118" s="480"/>
      <c r="K118" s="480"/>
      <c r="L118" s="480"/>
      <c r="M118" s="442"/>
      <c r="N118" s="442"/>
    </row>
    <row r="119" spans="2:21" x14ac:dyDescent="0.25">
      <c r="M119" s="442"/>
      <c r="N119" s="442"/>
    </row>
    <row r="120" spans="2:21" ht="17.399999999999999" x14ac:dyDescent="0.3">
      <c r="B120" s="347" t="s">
        <v>326</v>
      </c>
    </row>
    <row r="121" spans="2:21" ht="14.4" thickBot="1" x14ac:dyDescent="0.3"/>
    <row r="122" spans="2:21" ht="27" thickBot="1" x14ac:dyDescent="0.3">
      <c r="B122" s="389" t="s">
        <v>0</v>
      </c>
      <c r="C122" s="386" t="s">
        <v>315</v>
      </c>
      <c r="D122" s="387" t="s">
        <v>21</v>
      </c>
      <c r="E122" s="387" t="s">
        <v>213</v>
      </c>
      <c r="F122" s="387" t="s">
        <v>32</v>
      </c>
      <c r="G122" s="387" t="s">
        <v>33</v>
      </c>
      <c r="H122" s="386" t="s">
        <v>172</v>
      </c>
      <c r="I122" s="387" t="s">
        <v>73</v>
      </c>
      <c r="J122" s="387" t="s">
        <v>215</v>
      </c>
      <c r="K122" s="387" t="s">
        <v>74</v>
      </c>
      <c r="L122" s="445" t="s">
        <v>373</v>
      </c>
    </row>
    <row r="123" spans="2:21" x14ac:dyDescent="0.25">
      <c r="B123" s="60"/>
      <c r="C123" s="47"/>
      <c r="D123" s="330"/>
      <c r="E123" s="49"/>
      <c r="F123" s="48"/>
      <c r="G123" s="48"/>
      <c r="H123" s="47"/>
      <c r="I123" s="49"/>
      <c r="J123" s="48"/>
      <c r="K123" s="48"/>
      <c r="L123" s="121"/>
    </row>
    <row r="124" spans="2:21" x14ac:dyDescent="0.25">
      <c r="B124" s="60" t="s">
        <v>117</v>
      </c>
      <c r="C124" s="362">
        <v>14751</v>
      </c>
      <c r="D124" s="126">
        <v>12586</v>
      </c>
      <c r="E124" s="154">
        <v>9940</v>
      </c>
      <c r="F124" s="126">
        <v>7528</v>
      </c>
      <c r="G124" s="126">
        <v>7794</v>
      </c>
      <c r="H124" s="153">
        <v>14751</v>
      </c>
      <c r="I124" s="154">
        <v>12586</v>
      </c>
      <c r="J124" s="126">
        <v>9940</v>
      </c>
      <c r="K124" s="126">
        <v>7528</v>
      </c>
      <c r="L124" s="165">
        <v>7794</v>
      </c>
    </row>
    <row r="125" spans="2:21" x14ac:dyDescent="0.25">
      <c r="B125" s="61"/>
      <c r="C125" s="153"/>
      <c r="D125" s="126"/>
      <c r="E125" s="126"/>
      <c r="F125" s="126"/>
      <c r="G125" s="126"/>
      <c r="H125" s="153"/>
      <c r="I125" s="126"/>
      <c r="J125" s="126"/>
      <c r="K125" s="126"/>
      <c r="L125" s="165"/>
    </row>
    <row r="126" spans="2:21" x14ac:dyDescent="0.25">
      <c r="B126" s="108" t="s">
        <v>120</v>
      </c>
      <c r="C126" s="362">
        <v>5501</v>
      </c>
      <c r="D126" s="126">
        <v>4945</v>
      </c>
      <c r="E126" s="126">
        <v>4568</v>
      </c>
      <c r="F126" s="126">
        <v>4024</v>
      </c>
      <c r="G126" s="126">
        <v>3719</v>
      </c>
      <c r="H126" s="153">
        <v>2804</v>
      </c>
      <c r="I126" s="126">
        <v>2497</v>
      </c>
      <c r="J126" s="126">
        <v>2290</v>
      </c>
      <c r="K126" s="126">
        <v>2073</v>
      </c>
      <c r="L126" s="165">
        <v>1923</v>
      </c>
    </row>
    <row r="127" spans="2:21" x14ac:dyDescent="0.25">
      <c r="B127" s="61" t="s">
        <v>121</v>
      </c>
      <c r="C127" s="363">
        <v>-1477</v>
      </c>
      <c r="D127" s="126">
        <v>-1540</v>
      </c>
      <c r="E127" s="126">
        <v>-1386</v>
      </c>
      <c r="F127" s="126">
        <v>-1374</v>
      </c>
      <c r="G127" s="126">
        <v>-1488</v>
      </c>
      <c r="H127" s="153">
        <v>-750</v>
      </c>
      <c r="I127" s="126">
        <v>-807</v>
      </c>
      <c r="J127" s="126">
        <v>-635</v>
      </c>
      <c r="K127" s="126">
        <v>-687</v>
      </c>
      <c r="L127" s="165">
        <v>-878</v>
      </c>
    </row>
    <row r="128" spans="2:21" x14ac:dyDescent="0.25">
      <c r="B128" s="61" t="s">
        <v>209</v>
      </c>
      <c r="C128" s="363">
        <v>-588</v>
      </c>
      <c r="D128" s="126">
        <v>-795</v>
      </c>
      <c r="E128" s="126">
        <v>1039</v>
      </c>
      <c r="F128" s="126">
        <v>1005</v>
      </c>
      <c r="G128" s="126">
        <v>-1467</v>
      </c>
      <c r="H128" s="153">
        <v>848</v>
      </c>
      <c r="I128" s="126">
        <v>-1208</v>
      </c>
      <c r="J128" s="126">
        <v>833</v>
      </c>
      <c r="K128" s="126">
        <v>242</v>
      </c>
      <c r="L128" s="165">
        <v>178</v>
      </c>
    </row>
    <row r="129" spans="2:12" x14ac:dyDescent="0.25">
      <c r="B129" s="61" t="s">
        <v>122</v>
      </c>
      <c r="C129" s="363">
        <v>-192</v>
      </c>
      <c r="D129" s="126">
        <v>-170</v>
      </c>
      <c r="E129" s="126">
        <v>-195</v>
      </c>
      <c r="F129" s="126">
        <v>-161</v>
      </c>
      <c r="G129" s="126">
        <v>-128</v>
      </c>
      <c r="H129" s="153">
        <v>-115</v>
      </c>
      <c r="I129" s="126">
        <v>-100</v>
      </c>
      <c r="J129" s="126">
        <v>-107</v>
      </c>
      <c r="K129" s="126">
        <v>-71</v>
      </c>
      <c r="L129" s="165">
        <v>-68</v>
      </c>
    </row>
    <row r="130" spans="2:12" x14ac:dyDescent="0.25">
      <c r="B130" s="61" t="s">
        <v>15</v>
      </c>
      <c r="C130" s="363">
        <v>-1961</v>
      </c>
      <c r="D130" s="126">
        <v>-1589</v>
      </c>
      <c r="E130" s="126">
        <v>-1376</v>
      </c>
      <c r="F130" s="126">
        <v>-1124</v>
      </c>
      <c r="G130" s="126">
        <v>-814</v>
      </c>
      <c r="H130" s="153">
        <v>-1448</v>
      </c>
      <c r="I130" s="126">
        <v>-1140</v>
      </c>
      <c r="J130" s="126">
        <v>-983</v>
      </c>
      <c r="K130" s="126">
        <v>-786</v>
      </c>
      <c r="L130" s="165">
        <v>-525</v>
      </c>
    </row>
    <row r="131" spans="2:12" x14ac:dyDescent="0.25">
      <c r="B131" s="61" t="s">
        <v>123</v>
      </c>
      <c r="C131" s="153">
        <v>-72</v>
      </c>
      <c r="D131" s="126">
        <v>-75</v>
      </c>
      <c r="E131" s="126">
        <v>-4</v>
      </c>
      <c r="F131" s="126">
        <v>-116</v>
      </c>
      <c r="G131" s="126">
        <v>-88</v>
      </c>
      <c r="H131" s="153">
        <v>-13</v>
      </c>
      <c r="I131" s="126">
        <v>-27</v>
      </c>
      <c r="J131" s="126">
        <v>22</v>
      </c>
      <c r="K131" s="126">
        <v>-50</v>
      </c>
      <c r="L131" s="165">
        <v>-75</v>
      </c>
    </row>
    <row r="132" spans="2:12" ht="26.4" x14ac:dyDescent="0.25">
      <c r="B132" s="61" t="s">
        <v>118</v>
      </c>
      <c r="C132" s="126" t="s">
        <v>18</v>
      </c>
      <c r="D132" s="126">
        <v>1886</v>
      </c>
      <c r="E132" s="126" t="s">
        <v>18</v>
      </c>
      <c r="F132" s="126" t="s">
        <v>18</v>
      </c>
      <c r="G132" s="126" t="s">
        <v>18</v>
      </c>
      <c r="H132" s="153" t="s">
        <v>18</v>
      </c>
      <c r="I132" s="126">
        <v>1886</v>
      </c>
      <c r="J132" s="126" t="s">
        <v>18</v>
      </c>
      <c r="K132" s="126" t="s">
        <v>18</v>
      </c>
      <c r="L132" s="165" t="s">
        <v>18</v>
      </c>
    </row>
    <row r="133" spans="2:12" x14ac:dyDescent="0.25">
      <c r="B133" s="61" t="s">
        <v>119</v>
      </c>
      <c r="C133" s="126">
        <v>-1045</v>
      </c>
      <c r="D133" s="126">
        <v>-497.05228499999998</v>
      </c>
      <c r="E133" s="126" t="s">
        <v>18</v>
      </c>
      <c r="F133" s="126" t="s">
        <v>18</v>
      </c>
      <c r="G133" s="126" t="s">
        <v>18</v>
      </c>
      <c r="H133" s="153" t="s">
        <v>18</v>
      </c>
      <c r="I133" s="126" t="s">
        <v>18</v>
      </c>
      <c r="J133" s="126" t="s">
        <v>18</v>
      </c>
      <c r="K133" s="126" t="s">
        <v>18</v>
      </c>
      <c r="L133" s="165" t="s">
        <v>18</v>
      </c>
    </row>
    <row r="134" spans="2:12" ht="14.4" thickBot="1" x14ac:dyDescent="0.3">
      <c r="B134" s="109" t="s">
        <v>124</v>
      </c>
      <c r="C134" s="366">
        <v>14917</v>
      </c>
      <c r="D134" s="166">
        <v>14751</v>
      </c>
      <c r="E134" s="166">
        <v>12586</v>
      </c>
      <c r="F134" s="166">
        <v>9782</v>
      </c>
      <c r="G134" s="166">
        <v>7528</v>
      </c>
      <c r="H134" s="164">
        <v>16077</v>
      </c>
      <c r="I134" s="166">
        <v>13687</v>
      </c>
      <c r="J134" s="166">
        <v>11360</v>
      </c>
      <c r="K134" s="166">
        <v>8249</v>
      </c>
      <c r="L134" s="167">
        <v>8349</v>
      </c>
    </row>
    <row r="136" spans="2:12" x14ac:dyDescent="0.25">
      <c r="B136" s="413"/>
    </row>
    <row r="137" spans="2:12" x14ac:dyDescent="0.25">
      <c r="C137" s="446"/>
      <c r="D137" s="446"/>
      <c r="E137" s="446"/>
      <c r="F137" s="446"/>
      <c r="G137" s="446"/>
      <c r="H137" s="446"/>
      <c r="I137" s="446"/>
      <c r="J137" s="446"/>
      <c r="K137" s="446"/>
      <c r="L137" s="446"/>
    </row>
    <row r="138" spans="2:12" x14ac:dyDescent="0.25">
      <c r="C138" s="446"/>
      <c r="D138" s="446"/>
      <c r="E138" s="446"/>
      <c r="F138" s="446"/>
      <c r="G138" s="446"/>
      <c r="H138" s="446"/>
      <c r="I138" s="446"/>
      <c r="J138" s="446"/>
      <c r="K138" s="446"/>
      <c r="L138" s="446"/>
    </row>
    <row r="139" spans="2:12" x14ac:dyDescent="0.25">
      <c r="C139" s="446"/>
      <c r="D139" s="446"/>
      <c r="E139" s="446"/>
      <c r="F139" s="446"/>
      <c r="G139" s="446"/>
      <c r="H139" s="446"/>
      <c r="I139" s="446"/>
      <c r="J139" s="446"/>
      <c r="K139" s="446"/>
      <c r="L139" s="446"/>
    </row>
    <row r="140" spans="2:12" x14ac:dyDescent="0.25">
      <c r="C140" s="446"/>
      <c r="D140" s="446"/>
      <c r="E140" s="446"/>
      <c r="F140" s="446"/>
      <c r="G140" s="446"/>
      <c r="H140" s="446"/>
      <c r="I140" s="446"/>
      <c r="J140" s="446"/>
      <c r="K140" s="446"/>
      <c r="L140" s="446"/>
    </row>
    <row r="141" spans="2:12" x14ac:dyDescent="0.25">
      <c r="C141" s="446"/>
      <c r="D141" s="446"/>
      <c r="E141" s="446"/>
      <c r="F141" s="446"/>
      <c r="G141" s="446"/>
      <c r="H141" s="446"/>
      <c r="I141" s="446"/>
      <c r="J141" s="446"/>
      <c r="K141" s="446"/>
      <c r="L141" s="446"/>
    </row>
    <row r="142" spans="2:12" x14ac:dyDescent="0.25">
      <c r="C142" s="446"/>
      <c r="D142" s="446"/>
      <c r="E142" s="446"/>
      <c r="F142" s="446"/>
      <c r="G142" s="446"/>
      <c r="H142" s="446"/>
      <c r="I142" s="446"/>
      <c r="J142" s="446"/>
      <c r="K142" s="446"/>
      <c r="L142" s="446"/>
    </row>
    <row r="143" spans="2:12" x14ac:dyDescent="0.25">
      <c r="C143" s="446"/>
      <c r="D143" s="446"/>
      <c r="E143" s="446"/>
      <c r="F143" s="446"/>
      <c r="G143" s="446"/>
      <c r="H143" s="446"/>
      <c r="I143" s="446"/>
      <c r="J143" s="446"/>
      <c r="K143" s="446"/>
      <c r="L143" s="446"/>
    </row>
    <row r="144" spans="2:12" x14ac:dyDescent="0.25">
      <c r="C144" s="446"/>
      <c r="D144" s="446"/>
      <c r="E144" s="446"/>
      <c r="F144" s="446"/>
      <c r="G144" s="446"/>
      <c r="H144" s="446"/>
      <c r="I144" s="446"/>
      <c r="J144" s="446"/>
      <c r="K144" s="446"/>
      <c r="L144" s="446"/>
    </row>
    <row r="145" spans="3:12" x14ac:dyDescent="0.25">
      <c r="C145" s="446"/>
      <c r="D145" s="446"/>
      <c r="E145" s="446"/>
      <c r="F145" s="446"/>
      <c r="G145" s="446"/>
      <c r="H145" s="446"/>
      <c r="I145" s="446"/>
      <c r="J145" s="446"/>
      <c r="K145" s="446"/>
      <c r="L145" s="446"/>
    </row>
    <row r="146" spans="3:12" x14ac:dyDescent="0.25">
      <c r="C146" s="446"/>
      <c r="D146" s="446"/>
      <c r="E146" s="446"/>
      <c r="F146" s="446"/>
      <c r="G146" s="446"/>
      <c r="H146" s="446"/>
      <c r="I146" s="446"/>
      <c r="J146" s="446"/>
      <c r="K146" s="446"/>
      <c r="L146" s="446"/>
    </row>
    <row r="147" spans="3:12" x14ac:dyDescent="0.25">
      <c r="C147" s="446"/>
      <c r="D147" s="446"/>
      <c r="E147" s="446"/>
      <c r="F147" s="446"/>
      <c r="G147" s="446"/>
      <c r="H147" s="446"/>
      <c r="I147" s="446"/>
      <c r="J147" s="446"/>
      <c r="K147" s="446"/>
      <c r="L147" s="446"/>
    </row>
    <row r="148" spans="3:12" x14ac:dyDescent="0.25">
      <c r="C148" s="446"/>
      <c r="D148" s="446"/>
      <c r="E148" s="446"/>
      <c r="F148" s="446"/>
      <c r="G148" s="446"/>
      <c r="H148" s="446"/>
      <c r="I148" s="446"/>
      <c r="J148" s="446"/>
      <c r="K148" s="446"/>
      <c r="L148" s="446"/>
    </row>
  </sheetData>
  <mergeCells count="11">
    <mergeCell ref="B117:L118"/>
    <mergeCell ref="L24:N24"/>
    <mergeCell ref="O24:Q24"/>
    <mergeCell ref="I24:K24"/>
    <mergeCell ref="C46:E46"/>
    <mergeCell ref="F46:H46"/>
    <mergeCell ref="I46:K46"/>
    <mergeCell ref="L46:N46"/>
    <mergeCell ref="O46:Q46"/>
    <mergeCell ref="C24:E24"/>
    <mergeCell ref="F24:H24"/>
  </mergeCells>
  <pageMargins left="0.7" right="0.7" top="0.5" bottom="0.5" header="0.3" footer="0.3"/>
  <pageSetup paperSize="9" scale="23" orientation="landscape" r:id="rId1"/>
  <headerFooter>
    <oddHeader>&amp;L&amp;14AIA Group Limited (1299.HK)&amp;R&amp;G</oddHeader>
  </headerFooter>
  <rowBreaks count="1" manualBreakCount="1">
    <brk id="65" max="16" man="1"/>
  </rowBreaks>
  <customProperties>
    <customPr name="EpmWorksheetKeyString_GU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Y54"/>
  <sheetViews>
    <sheetView view="pageBreakPreview" zoomScale="80" zoomScaleNormal="70" zoomScaleSheetLayoutView="80" workbookViewId="0">
      <selection activeCell="B12" sqref="B12"/>
    </sheetView>
  </sheetViews>
  <sheetFormatPr defaultColWidth="8.6640625" defaultRowHeight="13.8" x14ac:dyDescent="0.25"/>
  <cols>
    <col min="1" max="1" width="2" style="228" customWidth="1"/>
    <col min="2" max="2" width="39.6640625" style="228" customWidth="1"/>
    <col min="3" max="6" width="14.33203125" style="228" customWidth="1"/>
    <col min="7" max="7" width="15.6640625" style="228" customWidth="1"/>
    <col min="8" max="8" width="2.6640625" style="228" customWidth="1"/>
    <col min="9" max="11" width="12.44140625" style="228" customWidth="1"/>
    <col min="12" max="13" width="11.6640625" style="228" customWidth="1"/>
    <col min="14" max="14" width="2.6640625" style="228" customWidth="1"/>
    <col min="15" max="17" width="10.44140625" style="228" customWidth="1"/>
    <col min="18" max="19" width="10.33203125" style="228" customWidth="1"/>
    <col min="20" max="20" width="1.33203125" style="228" customWidth="1"/>
    <col min="21" max="21" width="2.5546875" style="228" customWidth="1"/>
    <col min="22" max="23" width="17.6640625" style="228" customWidth="1"/>
    <col min="24" max="16384" width="8.6640625" style="228"/>
  </cols>
  <sheetData>
    <row r="1" spans="1:23" s="190" customFormat="1" ht="13.2" x14ac:dyDescent="0.25">
      <c r="H1" s="191"/>
    </row>
    <row r="2" spans="1:23" s="190" customFormat="1" ht="38.700000000000003" customHeight="1" x14ac:dyDescent="0.25">
      <c r="B2" s="44" t="s">
        <v>108</v>
      </c>
      <c r="C2" s="44"/>
      <c r="D2" s="44"/>
      <c r="E2" s="44"/>
      <c r="F2" s="44"/>
      <c r="G2" s="44"/>
      <c r="H2" s="44"/>
      <c r="I2" s="44"/>
      <c r="J2" s="44"/>
      <c r="K2" s="44"/>
      <c r="L2" s="44"/>
      <c r="M2" s="44"/>
      <c r="N2" s="44"/>
    </row>
    <row r="3" spans="1:23" s="190" customFormat="1" ht="11.1" customHeight="1" x14ac:dyDescent="0.25">
      <c r="B3" s="1"/>
      <c r="H3" s="191"/>
    </row>
    <row r="4" spans="1:23" s="190" customFormat="1" ht="17.399999999999999" x14ac:dyDescent="0.3">
      <c r="B4" s="347" t="s">
        <v>148</v>
      </c>
      <c r="H4" s="191"/>
    </row>
    <row r="5" spans="1:23" s="190" customFormat="1" ht="9" customHeight="1" thickBot="1" x14ac:dyDescent="0.3">
      <c r="B5" s="1"/>
      <c r="H5" s="191"/>
    </row>
    <row r="6" spans="1:23" s="447" customFormat="1" ht="52.5" customHeight="1" thickBot="1" x14ac:dyDescent="0.35">
      <c r="B6" s="385" t="s">
        <v>0</v>
      </c>
      <c r="C6" s="387" t="s">
        <v>314</v>
      </c>
      <c r="D6" s="387" t="s">
        <v>1</v>
      </c>
      <c r="E6" s="387" t="s">
        <v>212</v>
      </c>
      <c r="F6" s="387" t="s">
        <v>30</v>
      </c>
      <c r="G6" s="387" t="s">
        <v>31</v>
      </c>
      <c r="H6" s="387"/>
      <c r="I6" s="386" t="s">
        <v>207</v>
      </c>
      <c r="J6" s="387" t="s">
        <v>77</v>
      </c>
      <c r="K6" s="387" t="s">
        <v>78</v>
      </c>
      <c r="L6" s="387" t="s">
        <v>79</v>
      </c>
      <c r="M6" s="387" t="s">
        <v>80</v>
      </c>
      <c r="N6" s="388"/>
      <c r="O6" s="386" t="s">
        <v>208</v>
      </c>
      <c r="P6" s="387" t="s">
        <v>81</v>
      </c>
      <c r="Q6" s="387" t="s">
        <v>82</v>
      </c>
      <c r="R6" s="387" t="s">
        <v>83</v>
      </c>
      <c r="S6" s="387" t="s">
        <v>84</v>
      </c>
      <c r="T6" s="388"/>
      <c r="V6" s="233"/>
    </row>
    <row r="7" spans="1:23" s="190" customFormat="1" ht="13.2" x14ac:dyDescent="0.25">
      <c r="B7" s="74" t="s">
        <v>34</v>
      </c>
      <c r="C7" s="174">
        <v>1931</v>
      </c>
      <c r="D7" s="9">
        <v>1814</v>
      </c>
      <c r="E7" s="9">
        <v>1627</v>
      </c>
      <c r="F7" s="9">
        <v>1334</v>
      </c>
      <c r="G7" s="9">
        <v>1147</v>
      </c>
      <c r="H7" s="357"/>
      <c r="I7" s="181">
        <v>0.06</v>
      </c>
      <c r="J7" s="181">
        <v>0.11493546404425325</v>
      </c>
      <c r="K7" s="181">
        <v>0.22638680659670163</v>
      </c>
      <c r="L7" s="181">
        <v>0.1630340017436791</v>
      </c>
      <c r="M7" s="181">
        <v>0.13</v>
      </c>
      <c r="N7" s="212"/>
      <c r="O7" s="211">
        <v>0.06</v>
      </c>
      <c r="P7" s="181">
        <v>0.11493546404425325</v>
      </c>
      <c r="Q7" s="181">
        <v>0.22638680659670163</v>
      </c>
      <c r="R7" s="181">
        <v>0.1630340017436791</v>
      </c>
      <c r="S7" s="181">
        <v>0.13</v>
      </c>
      <c r="T7" s="212"/>
    </row>
    <row r="8" spans="1:23" s="190" customFormat="1" ht="13.2" x14ac:dyDescent="0.25">
      <c r="B8" s="74" t="s">
        <v>35</v>
      </c>
      <c r="C8" s="19">
        <v>1064</v>
      </c>
      <c r="D8" s="5">
        <v>995</v>
      </c>
      <c r="E8" s="5">
        <v>868</v>
      </c>
      <c r="F8" s="5">
        <v>768</v>
      </c>
      <c r="G8" s="5">
        <v>681</v>
      </c>
      <c r="H8" s="358"/>
      <c r="I8" s="181">
        <v>0.03</v>
      </c>
      <c r="J8" s="181">
        <v>9.2206366630076753E-2</v>
      </c>
      <c r="K8" s="181">
        <v>9.4936708860759556E-2</v>
      </c>
      <c r="L8" s="181">
        <v>0.1707317073170731</v>
      </c>
      <c r="M8" s="181" t="s">
        <v>220</v>
      </c>
      <c r="N8" s="212"/>
      <c r="O8" s="211">
        <v>7.0000000000000007E-2</v>
      </c>
      <c r="P8" s="181">
        <v>0.1463133640552996</v>
      </c>
      <c r="Q8" s="181">
        <v>0.12630208333333326</v>
      </c>
      <c r="R8" s="181">
        <v>0.12775330396475781</v>
      </c>
      <c r="S8" s="181">
        <v>0.03</v>
      </c>
      <c r="T8" s="212"/>
    </row>
    <row r="9" spans="1:23" s="190" customFormat="1" ht="13.2" x14ac:dyDescent="0.25">
      <c r="B9" s="74" t="s">
        <v>36</v>
      </c>
      <c r="C9" s="19">
        <v>583</v>
      </c>
      <c r="D9" s="5">
        <v>558</v>
      </c>
      <c r="E9" s="5">
        <v>513</v>
      </c>
      <c r="F9" s="5">
        <v>453</v>
      </c>
      <c r="G9" s="5">
        <v>426</v>
      </c>
      <c r="H9" s="358"/>
      <c r="I9" s="181">
        <v>0.06</v>
      </c>
      <c r="J9" s="181">
        <v>7.1017274472168879E-2</v>
      </c>
      <c r="K9" s="181">
        <v>0.11504424778761058</v>
      </c>
      <c r="L9" s="181">
        <v>6.3380281690140761E-2</v>
      </c>
      <c r="M9" s="181" t="s">
        <v>220</v>
      </c>
      <c r="N9" s="212"/>
      <c r="O9" s="211">
        <v>0.04</v>
      </c>
      <c r="P9" s="181">
        <v>8.7719298245614086E-2</v>
      </c>
      <c r="Q9" s="181">
        <v>0.11258278145695355</v>
      </c>
      <c r="R9" s="181">
        <v>6.3380281690140761E-2</v>
      </c>
      <c r="S9" s="181">
        <v>0</v>
      </c>
      <c r="T9" s="212"/>
    </row>
    <row r="10" spans="1:23" s="190" customFormat="1" ht="13.2" x14ac:dyDescent="0.25">
      <c r="B10" s="74" t="s">
        <v>37</v>
      </c>
      <c r="C10" s="19">
        <v>333</v>
      </c>
      <c r="D10" s="5">
        <v>320</v>
      </c>
      <c r="E10" s="5">
        <v>274</v>
      </c>
      <c r="F10" s="5">
        <v>265</v>
      </c>
      <c r="G10" s="5">
        <v>267</v>
      </c>
      <c r="H10" s="358"/>
      <c r="I10" s="181">
        <v>0.06</v>
      </c>
      <c r="J10" s="181">
        <v>9.2150170648464202E-2</v>
      </c>
      <c r="K10" s="181">
        <v>6.25E-2</v>
      </c>
      <c r="L10" s="181">
        <v>6.425702811244971E-2</v>
      </c>
      <c r="M10" s="181" t="s">
        <v>220</v>
      </c>
      <c r="N10" s="212"/>
      <c r="O10" s="211">
        <v>0.04</v>
      </c>
      <c r="P10" s="181">
        <v>0.16788321167883202</v>
      </c>
      <c r="Q10" s="181">
        <v>2.6415094339622636E-2</v>
      </c>
      <c r="R10" s="181">
        <v>-7.4906367041198685E-3</v>
      </c>
      <c r="S10" s="181">
        <v>-0.08</v>
      </c>
      <c r="T10" s="212"/>
    </row>
    <row r="11" spans="1:23" s="190" customFormat="1" ht="13.2" x14ac:dyDescent="0.25">
      <c r="B11" s="74" t="s">
        <v>411</v>
      </c>
      <c r="C11" s="19">
        <v>1061</v>
      </c>
      <c r="D11" s="5">
        <v>870</v>
      </c>
      <c r="E11" s="5">
        <v>643</v>
      </c>
      <c r="F11" s="5">
        <v>469</v>
      </c>
      <c r="G11" s="5">
        <v>384</v>
      </c>
      <c r="H11" s="358"/>
      <c r="I11" s="181">
        <v>0.28000000000000003</v>
      </c>
      <c r="J11" s="181">
        <v>0.32018209408194243</v>
      </c>
      <c r="K11" s="181">
        <v>0.39215686274509798</v>
      </c>
      <c r="L11" s="181">
        <v>0.29201101928374662</v>
      </c>
      <c r="M11" s="181" t="s">
        <v>220</v>
      </c>
      <c r="N11" s="212"/>
      <c r="O11" s="211">
        <v>0.22</v>
      </c>
      <c r="P11" s="181">
        <v>0.35303265940902029</v>
      </c>
      <c r="Q11" s="181">
        <v>0.36247334754797444</v>
      </c>
      <c r="R11" s="181">
        <v>0.22135416666666674</v>
      </c>
      <c r="S11" s="181">
        <v>0.3</v>
      </c>
      <c r="T11" s="212"/>
    </row>
    <row r="12" spans="1:23" s="190" customFormat="1" ht="13.2" x14ac:dyDescent="0.25">
      <c r="B12" s="74" t="s">
        <v>38</v>
      </c>
      <c r="C12" s="19">
        <v>823</v>
      </c>
      <c r="D12" s="5">
        <v>826</v>
      </c>
      <c r="E12" s="5">
        <v>742</v>
      </c>
      <c r="F12" s="5">
        <v>662</v>
      </c>
      <c r="G12" s="5">
        <v>588</v>
      </c>
      <c r="H12" s="358"/>
      <c r="I12" s="181">
        <v>0.02</v>
      </c>
      <c r="J12" s="181">
        <v>0.13617606602475929</v>
      </c>
      <c r="K12" s="181">
        <v>0.13303437967115106</v>
      </c>
      <c r="L12" s="181">
        <v>0.17375886524822692</v>
      </c>
      <c r="M12" s="181" t="s">
        <v>220</v>
      </c>
      <c r="N12" s="212"/>
      <c r="O12" s="211">
        <v>0</v>
      </c>
      <c r="P12" s="181">
        <v>0.1132075471698113</v>
      </c>
      <c r="Q12" s="181">
        <v>0.14501510574018117</v>
      </c>
      <c r="R12" s="181">
        <v>0.12585034013605445</v>
      </c>
      <c r="S12" s="181">
        <v>0.10526315789473695</v>
      </c>
      <c r="T12" s="212"/>
    </row>
    <row r="13" spans="1:23" s="190" customFormat="1" ht="13.2" x14ac:dyDescent="0.25">
      <c r="B13" s="74" t="s">
        <v>216</v>
      </c>
      <c r="C13" s="19">
        <v>-54</v>
      </c>
      <c r="D13" s="5">
        <v>-85</v>
      </c>
      <c r="E13" s="5">
        <v>-32</v>
      </c>
      <c r="F13" s="5">
        <v>30</v>
      </c>
      <c r="G13" s="5">
        <v>63</v>
      </c>
      <c r="H13" s="358"/>
      <c r="I13" s="181" t="s">
        <v>218</v>
      </c>
      <c r="J13" s="181" t="s">
        <v>218</v>
      </c>
      <c r="K13" s="181" t="s">
        <v>218</v>
      </c>
      <c r="L13" s="181">
        <v>-0.52</v>
      </c>
      <c r="M13" s="181" t="s">
        <v>220</v>
      </c>
      <c r="N13" s="212"/>
      <c r="O13" s="181" t="s">
        <v>218</v>
      </c>
      <c r="P13" s="181" t="s">
        <v>218</v>
      </c>
      <c r="Q13" s="181" t="s">
        <v>218</v>
      </c>
      <c r="R13" s="181">
        <v>-0.52</v>
      </c>
      <c r="S13" s="181">
        <v>1.1000000000000001</v>
      </c>
      <c r="T13" s="212"/>
    </row>
    <row r="14" spans="1:23" s="190" customFormat="1" ht="8.6999999999999993" customHeight="1" x14ac:dyDescent="0.25">
      <c r="B14" s="74"/>
      <c r="C14" s="19"/>
      <c r="D14" s="5"/>
      <c r="E14" s="5"/>
      <c r="F14" s="5"/>
      <c r="G14" s="5"/>
      <c r="H14" s="358"/>
      <c r="I14" s="181"/>
      <c r="J14" s="181"/>
      <c r="K14" s="181"/>
      <c r="L14" s="181"/>
      <c r="M14" s="181"/>
      <c r="N14" s="212"/>
      <c r="O14" s="211"/>
      <c r="P14" s="181"/>
      <c r="Q14" s="181"/>
      <c r="R14" s="181"/>
      <c r="S14" s="181"/>
      <c r="T14" s="212"/>
      <c r="W14" s="449"/>
    </row>
    <row r="15" spans="1:23" s="190" customFormat="1" ht="17.7" customHeight="1" thickBot="1" x14ac:dyDescent="0.3">
      <c r="A15" s="191"/>
      <c r="B15" s="428" t="s">
        <v>40</v>
      </c>
      <c r="C15" s="146">
        <v>5741</v>
      </c>
      <c r="D15" s="147">
        <v>5298</v>
      </c>
      <c r="E15" s="147">
        <v>4635</v>
      </c>
      <c r="F15" s="147">
        <v>3981</v>
      </c>
      <c r="G15" s="147">
        <v>3556</v>
      </c>
      <c r="H15" s="204"/>
      <c r="I15" s="161">
        <v>0.09</v>
      </c>
      <c r="J15" s="161">
        <v>0.12579685507862304</v>
      </c>
      <c r="K15" s="161">
        <v>0.16466165413533829</v>
      </c>
      <c r="L15" s="161">
        <v>0.14759296627270113</v>
      </c>
      <c r="M15" s="161" t="s">
        <v>220</v>
      </c>
      <c r="N15" s="163"/>
      <c r="O15" s="162">
        <v>0.08</v>
      </c>
      <c r="P15" s="161">
        <v>0.14304207119741097</v>
      </c>
      <c r="Q15" s="161">
        <v>0.1672946495855312</v>
      </c>
      <c r="R15" s="161">
        <v>0.11951631046119227</v>
      </c>
      <c r="S15" s="161">
        <v>0.09</v>
      </c>
      <c r="T15" s="163"/>
    </row>
    <row r="16" spans="1:23" s="190" customFormat="1" thickBot="1" x14ac:dyDescent="0.3">
      <c r="B16" s="1"/>
      <c r="H16" s="191"/>
    </row>
    <row r="17" spans="1:25" s="447" customFormat="1" ht="46.5" customHeight="1" thickBot="1" x14ac:dyDescent="0.35">
      <c r="B17" s="385" t="s">
        <v>0</v>
      </c>
      <c r="C17" s="387" t="s">
        <v>171</v>
      </c>
      <c r="D17" s="387" t="s">
        <v>68</v>
      </c>
      <c r="E17" s="387" t="s">
        <v>214</v>
      </c>
      <c r="F17" s="387" t="s">
        <v>69</v>
      </c>
      <c r="G17" s="387" t="s">
        <v>70</v>
      </c>
      <c r="H17" s="387"/>
      <c r="I17" s="386" t="s">
        <v>173</v>
      </c>
      <c r="J17" s="387" t="s">
        <v>77</v>
      </c>
      <c r="K17" s="387" t="s">
        <v>78</v>
      </c>
      <c r="L17" s="387" t="s">
        <v>79</v>
      </c>
      <c r="M17" s="387" t="s">
        <v>80</v>
      </c>
      <c r="N17" s="388"/>
      <c r="O17" s="386" t="s">
        <v>177</v>
      </c>
      <c r="P17" s="387" t="s">
        <v>81</v>
      </c>
      <c r="Q17" s="387" t="s">
        <v>82</v>
      </c>
      <c r="R17" s="387" t="s">
        <v>83</v>
      </c>
      <c r="S17" s="387" t="s">
        <v>84</v>
      </c>
      <c r="T17" s="388"/>
    </row>
    <row r="18" spans="1:25" s="190" customFormat="1" ht="13.2" x14ac:dyDescent="0.25">
      <c r="B18" s="74" t="s">
        <v>34</v>
      </c>
      <c r="C18" s="9">
        <v>997</v>
      </c>
      <c r="D18" s="9">
        <v>922</v>
      </c>
      <c r="E18" s="9">
        <v>821</v>
      </c>
      <c r="F18" s="9">
        <v>670</v>
      </c>
      <c r="G18" s="9">
        <v>585</v>
      </c>
      <c r="H18" s="186"/>
      <c r="I18" s="295">
        <v>8.1344902386117246E-2</v>
      </c>
      <c r="J18" s="184">
        <v>0.12302070645554197</v>
      </c>
      <c r="K18" s="184">
        <v>0.24776119402985075</v>
      </c>
      <c r="L18" s="184">
        <v>0.14529914529914523</v>
      </c>
      <c r="M18" s="181">
        <v>0.12</v>
      </c>
      <c r="N18" s="213"/>
      <c r="O18" s="211">
        <v>8.1344902386117246E-2</v>
      </c>
      <c r="P18" s="181">
        <v>0.12302070645554197</v>
      </c>
      <c r="Q18" s="181">
        <v>0.24776119402985075</v>
      </c>
      <c r="R18" s="181">
        <v>0.14529914529914523</v>
      </c>
      <c r="S18" s="181">
        <v>0.12</v>
      </c>
      <c r="T18" s="230"/>
      <c r="X18" s="420"/>
    </row>
    <row r="19" spans="1:25" s="190" customFormat="1" ht="13.2" x14ac:dyDescent="0.25">
      <c r="B19" s="74" t="s">
        <v>35</v>
      </c>
      <c r="C19" s="5">
        <v>528</v>
      </c>
      <c r="D19" s="5">
        <v>496</v>
      </c>
      <c r="E19" s="5">
        <v>423</v>
      </c>
      <c r="F19" s="5">
        <v>367</v>
      </c>
      <c r="G19" s="5">
        <v>343</v>
      </c>
      <c r="H19" s="184"/>
      <c r="I19" s="295">
        <v>7.5356415478615046E-2</v>
      </c>
      <c r="J19" s="184">
        <v>7.1274298056155594E-2</v>
      </c>
      <c r="K19" s="184">
        <v>0.11021505376344076</v>
      </c>
      <c r="L19" s="184">
        <v>0.15408805031446549</v>
      </c>
      <c r="M19" s="181" t="s">
        <v>220</v>
      </c>
      <c r="N19" s="213"/>
      <c r="O19" s="211">
        <v>6.4516129032258007E-2</v>
      </c>
      <c r="P19" s="181">
        <v>0.17257683215130015</v>
      </c>
      <c r="Q19" s="181">
        <v>0.12534059945504095</v>
      </c>
      <c r="R19" s="181">
        <v>6.9970845481049482E-2</v>
      </c>
      <c r="S19" s="181">
        <v>0.06</v>
      </c>
      <c r="T19" s="230"/>
      <c r="X19" s="420"/>
    </row>
    <row r="20" spans="1:25" s="190" customFormat="1" ht="13.2" x14ac:dyDescent="0.25">
      <c r="B20" s="74" t="s">
        <v>36</v>
      </c>
      <c r="C20" s="5">
        <v>281</v>
      </c>
      <c r="D20" s="5">
        <v>273</v>
      </c>
      <c r="E20" s="5">
        <v>240</v>
      </c>
      <c r="F20" s="5">
        <v>211</v>
      </c>
      <c r="G20" s="5">
        <v>201</v>
      </c>
      <c r="H20" s="184"/>
      <c r="I20" s="295">
        <v>5.2434456928838857E-2</v>
      </c>
      <c r="J20" s="184">
        <v>9.2000000000000082E-2</v>
      </c>
      <c r="K20" s="184">
        <v>0.12440191387559807</v>
      </c>
      <c r="L20" s="184">
        <v>7.6530612244897878E-2</v>
      </c>
      <c r="M20" s="181" t="s">
        <v>220</v>
      </c>
      <c r="N20" s="213"/>
      <c r="O20" s="211">
        <v>2.93040293040292E-2</v>
      </c>
      <c r="P20" s="181">
        <v>0.13749999999999996</v>
      </c>
      <c r="Q20" s="181">
        <v>0.11374407582938395</v>
      </c>
      <c r="R20" s="181">
        <v>4.9751243781094523E-2</v>
      </c>
      <c r="S20" s="181">
        <v>-0.01</v>
      </c>
      <c r="T20" s="230"/>
      <c r="X20" s="420"/>
    </row>
    <row r="21" spans="1:25" s="190" customFormat="1" ht="13.2" x14ac:dyDescent="0.25">
      <c r="B21" s="74" t="s">
        <v>37</v>
      </c>
      <c r="C21" s="5">
        <v>167</v>
      </c>
      <c r="D21" s="5">
        <v>158</v>
      </c>
      <c r="E21" s="5">
        <v>118</v>
      </c>
      <c r="F21" s="5">
        <v>125</v>
      </c>
      <c r="G21" s="5">
        <v>144</v>
      </c>
      <c r="H21" s="186"/>
      <c r="I21" s="295">
        <v>9.8684210526315708E-2</v>
      </c>
      <c r="J21" s="184">
        <v>0.18796992481203012</v>
      </c>
      <c r="K21" s="184">
        <v>0</v>
      </c>
      <c r="L21" s="184">
        <v>2.1317829457364379E-2</v>
      </c>
      <c r="M21" s="181" t="s">
        <v>220</v>
      </c>
      <c r="N21" s="213"/>
      <c r="O21" s="211">
        <v>5.6962025316455778E-2</v>
      </c>
      <c r="P21" s="181">
        <v>0.33898305084745761</v>
      </c>
      <c r="Q21" s="181">
        <v>-4.8000000000000043E-2</v>
      </c>
      <c r="R21" s="181">
        <v>-0.13194444444444442</v>
      </c>
      <c r="S21" s="181">
        <v>-0.01</v>
      </c>
      <c r="T21" s="230"/>
      <c r="X21" s="420"/>
    </row>
    <row r="22" spans="1:25" s="190" customFormat="1" ht="13.2" x14ac:dyDescent="0.25">
      <c r="B22" s="74" t="s">
        <v>411</v>
      </c>
      <c r="C22" s="5">
        <v>537</v>
      </c>
      <c r="D22" s="5">
        <v>436</v>
      </c>
      <c r="E22" s="5">
        <v>294</v>
      </c>
      <c r="F22" s="5">
        <v>221</v>
      </c>
      <c r="G22" s="5">
        <v>191</v>
      </c>
      <c r="H22" s="186"/>
      <c r="I22" s="295">
        <v>0.31617647058823528</v>
      </c>
      <c r="J22" s="184">
        <v>0.36677115987460818</v>
      </c>
      <c r="K22" s="184">
        <v>0.44549763033175349</v>
      </c>
      <c r="L22" s="184">
        <v>0.2415730337078652</v>
      </c>
      <c r="M22" s="181" t="s">
        <v>220</v>
      </c>
      <c r="N22" s="213"/>
      <c r="O22" s="211">
        <v>0.2316513761467891</v>
      </c>
      <c r="P22" s="181">
        <v>0.48299319727891166</v>
      </c>
      <c r="Q22" s="181">
        <v>0.38009049773755654</v>
      </c>
      <c r="R22" s="181">
        <v>0.15706806282722519</v>
      </c>
      <c r="S22" s="181">
        <v>0.37</v>
      </c>
      <c r="T22" s="230"/>
      <c r="X22" s="420"/>
    </row>
    <row r="23" spans="1:25" s="190" customFormat="1" ht="13.2" x14ac:dyDescent="0.25">
      <c r="B23" s="74" t="s">
        <v>38</v>
      </c>
      <c r="C23" s="5">
        <v>414</v>
      </c>
      <c r="D23" s="5">
        <v>393</v>
      </c>
      <c r="E23" s="5">
        <v>337</v>
      </c>
      <c r="F23" s="5">
        <v>324</v>
      </c>
      <c r="G23" s="5">
        <v>299</v>
      </c>
      <c r="H23" s="186"/>
      <c r="I23" s="295">
        <v>0.11290322580645151</v>
      </c>
      <c r="J23" s="184">
        <v>0.15588235294117636</v>
      </c>
      <c r="K23" s="184">
        <v>5.4380664652567967E-2</v>
      </c>
      <c r="L23" s="181" t="s">
        <v>220</v>
      </c>
      <c r="M23" s="181" t="s">
        <v>220</v>
      </c>
      <c r="N23" s="213"/>
      <c r="O23" s="211">
        <v>5.3435114503816772E-2</v>
      </c>
      <c r="P23" s="181">
        <v>0.16617210682492578</v>
      </c>
      <c r="Q23" s="181">
        <v>7.7160493827160392E-2</v>
      </c>
      <c r="R23" s="181">
        <v>8.3612040133779209E-2</v>
      </c>
      <c r="S23" s="369">
        <v>0.16</v>
      </c>
      <c r="T23" s="230"/>
      <c r="X23" s="420"/>
    </row>
    <row r="24" spans="1:25" s="190" customFormat="1" ht="13.2" x14ac:dyDescent="0.25">
      <c r="B24" s="74" t="s">
        <v>216</v>
      </c>
      <c r="C24" s="5">
        <v>-26</v>
      </c>
      <c r="D24" s="5">
        <v>-25</v>
      </c>
      <c r="E24" s="5">
        <v>0</v>
      </c>
      <c r="F24" s="5">
        <v>38</v>
      </c>
      <c r="G24" s="5">
        <v>35</v>
      </c>
      <c r="H24" s="186"/>
      <c r="I24" s="211" t="s">
        <v>218</v>
      </c>
      <c r="J24" s="181" t="s">
        <v>218</v>
      </c>
      <c r="K24" s="181">
        <v>-0.87</v>
      </c>
      <c r="L24" s="181">
        <v>0.09</v>
      </c>
      <c r="M24" s="181" t="s">
        <v>220</v>
      </c>
      <c r="N24" s="213"/>
      <c r="O24" s="211" t="s">
        <v>218</v>
      </c>
      <c r="P24" s="181" t="s">
        <v>218</v>
      </c>
      <c r="Q24" s="181">
        <v>-0.87</v>
      </c>
      <c r="R24" s="181">
        <v>0.09</v>
      </c>
      <c r="S24" s="369">
        <v>0.46</v>
      </c>
      <c r="T24" s="230"/>
      <c r="X24" s="420"/>
    </row>
    <row r="25" spans="1:25" s="190" customFormat="1" ht="8.6999999999999993" customHeight="1" x14ac:dyDescent="0.25">
      <c r="B25" s="74"/>
      <c r="C25" s="5"/>
      <c r="D25" s="5"/>
      <c r="E25" s="5"/>
      <c r="F25" s="5"/>
      <c r="G25" s="5"/>
      <c r="H25" s="186"/>
      <c r="I25" s="295"/>
      <c r="J25" s="184"/>
      <c r="K25" s="184"/>
      <c r="L25" s="184"/>
      <c r="M25" s="184"/>
      <c r="N25" s="213"/>
      <c r="O25" s="211"/>
      <c r="P25" s="181"/>
      <c r="Q25" s="181"/>
      <c r="R25" s="181"/>
      <c r="S25" s="181"/>
      <c r="T25" s="230"/>
      <c r="X25" s="420"/>
    </row>
    <row r="26" spans="1:25" s="190" customFormat="1" ht="17.7" customHeight="1" thickBot="1" x14ac:dyDescent="0.3">
      <c r="A26" s="191"/>
      <c r="B26" s="428" t="s">
        <v>40</v>
      </c>
      <c r="C26" s="147">
        <v>2898</v>
      </c>
      <c r="D26" s="147">
        <v>2653</v>
      </c>
      <c r="E26" s="147">
        <v>2233</v>
      </c>
      <c r="F26" s="147">
        <v>1956</v>
      </c>
      <c r="G26" s="147">
        <v>1798</v>
      </c>
      <c r="H26" s="147"/>
      <c r="I26" s="162">
        <v>0.12021646695013533</v>
      </c>
      <c r="J26" s="161">
        <v>0.13960481099656352</v>
      </c>
      <c r="K26" s="161">
        <v>0.15999999999999992</v>
      </c>
      <c r="L26" s="161">
        <v>0.14052478134110791</v>
      </c>
      <c r="M26" s="161" t="s">
        <v>220</v>
      </c>
      <c r="N26" s="163"/>
      <c r="O26" s="162">
        <v>9.2348284960422244E-2</v>
      </c>
      <c r="P26" s="161">
        <v>0.18808777429467094</v>
      </c>
      <c r="Q26" s="161">
        <v>0.15644171779141103</v>
      </c>
      <c r="R26" s="161">
        <v>8.7875417130144573E-2</v>
      </c>
      <c r="S26" s="161">
        <v>0.11</v>
      </c>
      <c r="T26" s="204"/>
      <c r="X26" s="420"/>
    </row>
    <row r="27" spans="1:25" s="190" customFormat="1" ht="13.2" x14ac:dyDescent="0.25">
      <c r="B27" s="1"/>
      <c r="H27" s="191"/>
    </row>
    <row r="28" spans="1:25" s="190" customFormat="1" ht="13.2" x14ac:dyDescent="0.25">
      <c r="B28" s="1"/>
      <c r="H28" s="191"/>
    </row>
    <row r="29" spans="1:25" s="190" customFormat="1" ht="17.399999999999999" x14ac:dyDescent="0.3">
      <c r="B29" s="347" t="s">
        <v>166</v>
      </c>
      <c r="H29" s="191"/>
    </row>
    <row r="30" spans="1:25" s="190" customFormat="1" ht="9" customHeight="1" thickBot="1" x14ac:dyDescent="0.3">
      <c r="B30" s="1"/>
      <c r="H30" s="191"/>
    </row>
    <row r="31" spans="1:25" s="447" customFormat="1" ht="51" customHeight="1" thickBot="1" x14ac:dyDescent="0.35">
      <c r="B31" s="450" t="s">
        <v>0</v>
      </c>
      <c r="C31" s="336" t="s">
        <v>314</v>
      </c>
      <c r="D31" s="336" t="s">
        <v>1</v>
      </c>
      <c r="E31" s="387" t="s">
        <v>212</v>
      </c>
      <c r="F31" s="336" t="s">
        <v>30</v>
      </c>
      <c r="G31" s="336" t="s">
        <v>31</v>
      </c>
      <c r="H31" s="336"/>
      <c r="I31" s="112" t="s">
        <v>207</v>
      </c>
      <c r="J31" s="336" t="s">
        <v>77</v>
      </c>
      <c r="K31" s="336" t="s">
        <v>78</v>
      </c>
      <c r="L31" s="336" t="s">
        <v>79</v>
      </c>
      <c r="M31" s="336" t="s">
        <v>80</v>
      </c>
      <c r="N31" s="390"/>
      <c r="O31" s="112" t="s">
        <v>208</v>
      </c>
      <c r="P31" s="336" t="s">
        <v>81</v>
      </c>
      <c r="Q31" s="336" t="s">
        <v>82</v>
      </c>
      <c r="R31" s="336" t="s">
        <v>83</v>
      </c>
      <c r="S31" s="336" t="s">
        <v>84</v>
      </c>
      <c r="T31" s="390"/>
      <c r="Y31" s="447" t="s">
        <v>364</v>
      </c>
    </row>
    <row r="32" spans="1:25" s="190" customFormat="1" ht="15" customHeight="1" x14ac:dyDescent="0.25">
      <c r="B32" s="95" t="s">
        <v>109</v>
      </c>
      <c r="C32" s="156">
        <v>7.2999999999999995E-2</v>
      </c>
      <c r="D32" s="156">
        <v>7.1080116556985234E-2</v>
      </c>
      <c r="E32" s="156">
        <v>7.5999999999999998E-2</v>
      </c>
      <c r="F32" s="156">
        <v>7.9157818641847011E-2</v>
      </c>
      <c r="G32" s="156">
        <v>8.241094787683638E-2</v>
      </c>
      <c r="H32" s="214"/>
      <c r="I32" s="215" t="s">
        <v>219</v>
      </c>
      <c r="J32" s="216" t="s">
        <v>226</v>
      </c>
      <c r="K32" s="216" t="s">
        <v>250</v>
      </c>
      <c r="L32" s="216" t="s">
        <v>249</v>
      </c>
      <c r="M32" s="368" t="s">
        <v>220</v>
      </c>
      <c r="N32" s="217"/>
      <c r="O32" s="215" t="s">
        <v>219</v>
      </c>
      <c r="P32" s="216" t="s">
        <v>226</v>
      </c>
      <c r="Q32" s="370" t="s">
        <v>250</v>
      </c>
      <c r="R32" s="216" t="s">
        <v>249</v>
      </c>
      <c r="S32" s="216" t="s">
        <v>225</v>
      </c>
      <c r="T32" s="268"/>
    </row>
    <row r="33" spans="2:20" s="190" customFormat="1" ht="15" customHeight="1" x14ac:dyDescent="0.25">
      <c r="B33" s="74" t="s">
        <v>133</v>
      </c>
      <c r="C33" s="128">
        <v>0.17</v>
      </c>
      <c r="D33" s="128">
        <v>0.17493370002946665</v>
      </c>
      <c r="E33" s="128">
        <v>0.17699999999999999</v>
      </c>
      <c r="F33" s="128">
        <v>0.18131297158089729</v>
      </c>
      <c r="G33" s="128">
        <v>0.18036828335681224</v>
      </c>
      <c r="H33" s="209"/>
      <c r="I33" s="218" t="s">
        <v>220</v>
      </c>
      <c r="J33" s="219" t="s">
        <v>220</v>
      </c>
      <c r="K33" s="219" t="s">
        <v>220</v>
      </c>
      <c r="L33" s="219" t="s">
        <v>235</v>
      </c>
      <c r="M33" s="219" t="s">
        <v>220</v>
      </c>
      <c r="N33" s="220"/>
      <c r="O33" s="452" t="s">
        <v>226</v>
      </c>
      <c r="P33" s="219" t="s">
        <v>225</v>
      </c>
      <c r="Q33" s="371" t="s">
        <v>225</v>
      </c>
      <c r="R33" s="219" t="s">
        <v>235</v>
      </c>
      <c r="S33" s="219" t="s">
        <v>238</v>
      </c>
      <c r="T33" s="230"/>
    </row>
    <row r="34" spans="2:20" s="190" customFormat="1" ht="15.6" customHeight="1" thickBot="1" x14ac:dyDescent="0.3">
      <c r="B34" s="96" t="s">
        <v>132</v>
      </c>
      <c r="C34" s="157">
        <v>0.14399999999999999</v>
      </c>
      <c r="D34" s="157">
        <v>0.14499999999999999</v>
      </c>
      <c r="E34" s="157">
        <v>0.14000000000000001</v>
      </c>
      <c r="F34" s="157">
        <v>0.14099999999999999</v>
      </c>
      <c r="G34" s="157">
        <v>0.13400000000000001</v>
      </c>
      <c r="H34" s="221"/>
      <c r="I34" s="373" t="s">
        <v>239</v>
      </c>
      <c r="J34" s="223" t="s">
        <v>221</v>
      </c>
      <c r="K34" s="222" t="s">
        <v>219</v>
      </c>
      <c r="L34" s="223" t="s">
        <v>220</v>
      </c>
      <c r="M34" s="223" t="s">
        <v>220</v>
      </c>
      <c r="N34" s="224"/>
      <c r="O34" s="373" t="s">
        <v>362</v>
      </c>
      <c r="P34" s="223" t="s">
        <v>222</v>
      </c>
      <c r="Q34" s="223" t="s">
        <v>235</v>
      </c>
      <c r="R34" s="223" t="s">
        <v>229</v>
      </c>
      <c r="S34" s="223" t="s">
        <v>222</v>
      </c>
      <c r="T34" s="231"/>
    </row>
    <row r="35" spans="2:20" ht="14.4" thickBot="1" x14ac:dyDescent="0.3"/>
    <row r="36" spans="2:20" s="447" customFormat="1" ht="46.5" customHeight="1" thickBot="1" x14ac:dyDescent="0.35">
      <c r="B36" s="450" t="s">
        <v>0</v>
      </c>
      <c r="C36" s="387" t="s">
        <v>171</v>
      </c>
      <c r="D36" s="387" t="s">
        <v>68</v>
      </c>
      <c r="E36" s="387" t="s">
        <v>214</v>
      </c>
      <c r="F36" s="387" t="s">
        <v>69</v>
      </c>
      <c r="G36" s="387" t="s">
        <v>70</v>
      </c>
      <c r="H36" s="387"/>
      <c r="I36" s="112" t="s">
        <v>173</v>
      </c>
      <c r="J36" s="336" t="s">
        <v>77</v>
      </c>
      <c r="K36" s="336" t="s">
        <v>78</v>
      </c>
      <c r="L36" s="336" t="s">
        <v>79</v>
      </c>
      <c r="M36" s="336" t="s">
        <v>80</v>
      </c>
      <c r="N36" s="390"/>
      <c r="O36" s="386" t="s">
        <v>177</v>
      </c>
      <c r="P36" s="387" t="s">
        <v>81</v>
      </c>
      <c r="Q36" s="387" t="s">
        <v>82</v>
      </c>
      <c r="R36" s="387" t="s">
        <v>83</v>
      </c>
      <c r="S36" s="387" t="s">
        <v>84</v>
      </c>
      <c r="T36" s="390"/>
    </row>
    <row r="37" spans="2:20" s="190" customFormat="1" ht="15" customHeight="1" x14ac:dyDescent="0.25">
      <c r="B37" s="95" t="s">
        <v>109</v>
      </c>
      <c r="C37" s="156">
        <v>7.1197805547089307E-2</v>
      </c>
      <c r="D37" s="156">
        <v>7.0898884191558667E-2</v>
      </c>
      <c r="E37" s="156">
        <v>7.8E-2</v>
      </c>
      <c r="F37" s="156">
        <v>8.0429732868757264E-2</v>
      </c>
      <c r="G37" s="156">
        <v>8.2113567943527463E-2</v>
      </c>
      <c r="H37" s="182"/>
      <c r="I37" s="215" t="s">
        <v>239</v>
      </c>
      <c r="J37" s="216" t="s">
        <v>227</v>
      </c>
      <c r="K37" s="216" t="s">
        <v>250</v>
      </c>
      <c r="L37" s="216" t="s">
        <v>225</v>
      </c>
      <c r="M37" s="216" t="s">
        <v>220</v>
      </c>
      <c r="N37" s="225"/>
      <c r="O37" s="372" t="str">
        <f>CONCATENATE(TEXT(ROUND((C37-D37)*100,1),"0.0"),"pps")</f>
        <v>0.0pps</v>
      </c>
      <c r="P37" s="216" t="s">
        <v>227</v>
      </c>
      <c r="Q37" s="370" t="s">
        <v>250</v>
      </c>
      <c r="R37" s="216" t="s">
        <v>225</v>
      </c>
      <c r="S37" s="216" t="s">
        <v>225</v>
      </c>
      <c r="T37" s="225"/>
    </row>
    <row r="38" spans="2:20" s="190" customFormat="1" ht="15" customHeight="1" x14ac:dyDescent="0.25">
      <c r="B38" s="74" t="s">
        <v>133</v>
      </c>
      <c r="C38" s="128">
        <v>0.17787259981712891</v>
      </c>
      <c r="D38" s="128">
        <v>0.1853212280823342</v>
      </c>
      <c r="E38" s="128">
        <v>0.185</v>
      </c>
      <c r="F38" s="128">
        <v>0.1910569105691057</v>
      </c>
      <c r="G38" s="128">
        <v>0.18810339458112738</v>
      </c>
      <c r="H38" s="186"/>
      <c r="I38" s="218" t="s">
        <v>220</v>
      </c>
      <c r="J38" s="219" t="s">
        <v>220</v>
      </c>
      <c r="K38" s="219" t="s">
        <v>220</v>
      </c>
      <c r="L38" s="219" t="s">
        <v>235</v>
      </c>
      <c r="M38" s="219" t="s">
        <v>220</v>
      </c>
      <c r="N38" s="226"/>
      <c r="O38" s="218" t="str">
        <f t="shared" ref="O38" si="0">CONCATENATE(ROUND((C38-D38)*100,1),"pps")</f>
        <v>-0.7pps</v>
      </c>
      <c r="P38" s="219" t="s">
        <v>239</v>
      </c>
      <c r="Q38" s="371" t="s">
        <v>227</v>
      </c>
      <c r="R38" s="219" t="s">
        <v>223</v>
      </c>
      <c r="S38" s="219" t="s">
        <v>229</v>
      </c>
      <c r="T38" s="226"/>
    </row>
    <row r="39" spans="2:20" s="190" customFormat="1" ht="15.6" customHeight="1" thickBot="1" x14ac:dyDescent="0.3">
      <c r="B39" s="96" t="s">
        <v>132</v>
      </c>
      <c r="C39" s="157">
        <v>0.14599999999999999</v>
      </c>
      <c r="D39" s="157">
        <v>0.14199999999999999</v>
      </c>
      <c r="E39" s="157">
        <v>0.13900000000000001</v>
      </c>
      <c r="F39" s="157">
        <v>0.13841173244644153</v>
      </c>
      <c r="G39" s="157">
        <v>0.13</v>
      </c>
      <c r="H39" s="197"/>
      <c r="I39" s="304" t="s">
        <v>229</v>
      </c>
      <c r="J39" s="222" t="s">
        <v>239</v>
      </c>
      <c r="K39" s="223" t="s">
        <v>220</v>
      </c>
      <c r="L39" s="223" t="s">
        <v>220</v>
      </c>
      <c r="M39" s="223" t="s">
        <v>220</v>
      </c>
      <c r="N39" s="227"/>
      <c r="O39" s="304" t="s">
        <v>221</v>
      </c>
      <c r="P39" s="223" t="s">
        <v>223</v>
      </c>
      <c r="Q39" s="223" t="s">
        <v>221</v>
      </c>
      <c r="R39" s="223" t="s">
        <v>224</v>
      </c>
      <c r="S39" s="223" t="s">
        <v>235</v>
      </c>
      <c r="T39" s="227"/>
    </row>
    <row r="41" spans="2:20" s="190" customFormat="1" ht="13.2" x14ac:dyDescent="0.25">
      <c r="B41" s="1"/>
      <c r="H41" s="191"/>
    </row>
    <row r="42" spans="2:20" ht="17.399999999999999" x14ac:dyDescent="0.3">
      <c r="B42" s="347" t="s">
        <v>165</v>
      </c>
      <c r="I42" s="442"/>
      <c r="J42" s="442"/>
      <c r="K42" s="442"/>
    </row>
    <row r="43" spans="2:20" ht="7.2" customHeight="1" thickBot="1" x14ac:dyDescent="0.3">
      <c r="I43" s="442"/>
      <c r="J43" s="442"/>
      <c r="K43" s="442"/>
    </row>
    <row r="44" spans="2:20" s="400" customFormat="1" ht="51.75" customHeight="1" thickBot="1" x14ac:dyDescent="0.35">
      <c r="B44" s="389" t="s">
        <v>0</v>
      </c>
      <c r="C44" s="386" t="s">
        <v>314</v>
      </c>
      <c r="D44" s="387" t="s">
        <v>1</v>
      </c>
      <c r="E44" s="387" t="s">
        <v>212</v>
      </c>
      <c r="F44" s="387" t="s">
        <v>30</v>
      </c>
      <c r="G44" s="387" t="s">
        <v>31</v>
      </c>
      <c r="H44" s="388"/>
      <c r="I44" s="386" t="s">
        <v>171</v>
      </c>
      <c r="J44" s="387" t="s">
        <v>68</v>
      </c>
      <c r="K44" s="387" t="s">
        <v>214</v>
      </c>
      <c r="L44" s="387" t="s">
        <v>69</v>
      </c>
      <c r="M44" s="387" t="s">
        <v>70</v>
      </c>
      <c r="N44" s="388"/>
    </row>
    <row r="45" spans="2:20" ht="17.100000000000001" customHeight="1" x14ac:dyDescent="0.25">
      <c r="B45" s="46" t="s">
        <v>51</v>
      </c>
      <c r="C45" s="19">
        <v>5741</v>
      </c>
      <c r="D45" s="5">
        <v>5298</v>
      </c>
      <c r="E45" s="5">
        <v>4635</v>
      </c>
      <c r="F45" s="5">
        <v>3981</v>
      </c>
      <c r="G45" s="5">
        <v>3556</v>
      </c>
      <c r="H45" s="158"/>
      <c r="I45" s="19">
        <v>2898</v>
      </c>
      <c r="J45" s="5">
        <v>2653</v>
      </c>
      <c r="K45" s="5">
        <v>2233</v>
      </c>
      <c r="L45" s="5">
        <v>1956</v>
      </c>
      <c r="M45" s="5">
        <v>1798</v>
      </c>
      <c r="N45" s="158"/>
    </row>
    <row r="46" spans="2:20" ht="26.4" x14ac:dyDescent="0.25">
      <c r="B46" s="51" t="s">
        <v>86</v>
      </c>
      <c r="C46" s="19">
        <v>937</v>
      </c>
      <c r="D46" s="5">
        <v>-2063</v>
      </c>
      <c r="E46" s="5">
        <v>2040</v>
      </c>
      <c r="F46" s="5">
        <v>97</v>
      </c>
      <c r="G46" s="5">
        <v>-717</v>
      </c>
      <c r="H46" s="158"/>
      <c r="I46" s="19">
        <v>1173</v>
      </c>
      <c r="J46" s="5">
        <v>-675</v>
      </c>
      <c r="K46" s="5">
        <v>1024</v>
      </c>
      <c r="L46" s="5">
        <v>-27</v>
      </c>
      <c r="M46" s="5">
        <v>409</v>
      </c>
      <c r="N46" s="158"/>
    </row>
    <row r="47" spans="2:20" ht="26.4" x14ac:dyDescent="0.25">
      <c r="B47" s="51" t="s">
        <v>85</v>
      </c>
      <c r="C47" s="19">
        <v>-170</v>
      </c>
      <c r="D47" s="5">
        <v>-212</v>
      </c>
      <c r="E47" s="5">
        <v>-84</v>
      </c>
      <c r="F47" s="5" t="s">
        <v>220</v>
      </c>
      <c r="G47" s="5" t="s">
        <v>220</v>
      </c>
      <c r="H47" s="158"/>
      <c r="I47" s="19">
        <v>-125</v>
      </c>
      <c r="J47" s="5">
        <v>-177</v>
      </c>
      <c r="K47" s="5">
        <v>-20</v>
      </c>
      <c r="L47" s="5" t="s">
        <v>220</v>
      </c>
      <c r="M47" s="5" t="s">
        <v>220</v>
      </c>
      <c r="N47" s="158"/>
    </row>
    <row r="48" spans="2:20" x14ac:dyDescent="0.25">
      <c r="B48" s="46" t="s">
        <v>87</v>
      </c>
      <c r="C48" s="19">
        <v>-85</v>
      </c>
      <c r="D48" s="5">
        <v>-148</v>
      </c>
      <c r="E48" s="5">
        <v>-25</v>
      </c>
      <c r="F48" s="5" t="s">
        <v>220</v>
      </c>
      <c r="G48" s="5" t="s">
        <v>220</v>
      </c>
      <c r="H48" s="158"/>
      <c r="I48" s="19">
        <v>-30</v>
      </c>
      <c r="J48" s="5">
        <v>-106</v>
      </c>
      <c r="K48" s="5" t="s">
        <v>220</v>
      </c>
      <c r="L48" s="5" t="s">
        <v>220</v>
      </c>
      <c r="M48" s="5" t="s">
        <v>220</v>
      </c>
      <c r="N48" s="158"/>
    </row>
    <row r="49" spans="2:15" ht="26.4" x14ac:dyDescent="0.25">
      <c r="B49" s="51" t="s">
        <v>88</v>
      </c>
      <c r="C49" s="19">
        <v>-39</v>
      </c>
      <c r="D49" s="5">
        <v>-42</v>
      </c>
      <c r="E49" s="5">
        <v>-7</v>
      </c>
      <c r="F49" s="5" t="s">
        <v>220</v>
      </c>
      <c r="G49" s="5" t="s">
        <v>220</v>
      </c>
      <c r="H49" s="158"/>
      <c r="I49" s="19">
        <v>-24</v>
      </c>
      <c r="J49" s="5">
        <v>-15</v>
      </c>
      <c r="K49" s="5" t="s">
        <v>220</v>
      </c>
      <c r="L49" s="5" t="s">
        <v>220</v>
      </c>
      <c r="M49" s="5" t="s">
        <v>220</v>
      </c>
      <c r="N49" s="158"/>
    </row>
    <row r="50" spans="2:15" ht="26.4" x14ac:dyDescent="0.25">
      <c r="B50" s="51" t="s">
        <v>89</v>
      </c>
      <c r="C50" s="19">
        <v>264</v>
      </c>
      <c r="D50" s="5">
        <v>-236</v>
      </c>
      <c r="E50" s="5">
        <v>-63</v>
      </c>
      <c r="F50" s="5">
        <v>86</v>
      </c>
      <c r="G50" s="5">
        <v>-74</v>
      </c>
      <c r="H50" s="158"/>
      <c r="I50" s="19">
        <v>-28</v>
      </c>
      <c r="J50" s="5">
        <v>-18</v>
      </c>
      <c r="K50" s="5">
        <v>4</v>
      </c>
      <c r="L50" s="5">
        <v>136</v>
      </c>
      <c r="M50" s="5">
        <v>-3</v>
      </c>
      <c r="N50" s="158"/>
    </row>
    <row r="51" spans="2:15" ht="9" customHeight="1" x14ac:dyDescent="0.25">
      <c r="B51" s="52"/>
      <c r="C51" s="150"/>
      <c r="D51" s="148"/>
      <c r="E51" s="148"/>
      <c r="F51" s="148"/>
      <c r="G51" s="148"/>
      <c r="H51" s="159"/>
      <c r="I51" s="150"/>
      <c r="J51" s="148"/>
      <c r="K51" s="148"/>
      <c r="L51" s="148"/>
      <c r="M51" s="148"/>
      <c r="N51" s="159"/>
    </row>
    <row r="52" spans="2:15" ht="14.4" thickBot="1" x14ac:dyDescent="0.3">
      <c r="B52" s="53" t="s">
        <v>310</v>
      </c>
      <c r="C52" s="146">
        <v>6648</v>
      </c>
      <c r="D52" s="147">
        <v>2597</v>
      </c>
      <c r="E52" s="147">
        <v>6496</v>
      </c>
      <c r="F52" s="147">
        <v>4164</v>
      </c>
      <c r="G52" s="147">
        <v>2765</v>
      </c>
      <c r="H52" s="160"/>
      <c r="I52" s="146">
        <v>3864</v>
      </c>
      <c r="J52" s="147">
        <v>1662</v>
      </c>
      <c r="K52" s="147">
        <v>3241</v>
      </c>
      <c r="L52" s="147">
        <v>2065</v>
      </c>
      <c r="M52" s="147">
        <v>2204</v>
      </c>
      <c r="N52" s="160"/>
    </row>
    <row r="54" spans="2:15" x14ac:dyDescent="0.25">
      <c r="B54" s="413"/>
      <c r="O54" s="451"/>
    </row>
  </sheetData>
  <pageMargins left="0.7" right="0.7" top="0.5" bottom="0.5" header="0.3" footer="0.3"/>
  <pageSetup paperSize="9" scale="50" orientation="landscape" r:id="rId1"/>
  <headerFooter>
    <oddHeader>&amp;L&amp;14AIA Group Limited (1299.HK)&amp;R&amp;G</oddHeader>
  </headerFooter>
  <rowBreaks count="1" manualBreakCount="1">
    <brk id="40" max="20" man="1"/>
  </rowBreaks>
  <customProperties>
    <customPr name="EpmWorksheetKeyString_GU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B1:Y47"/>
  <sheetViews>
    <sheetView view="pageBreakPreview" zoomScale="80" zoomScaleNormal="85" zoomScaleSheetLayoutView="80" workbookViewId="0">
      <pane xSplit="2" topLeftCell="C1" activePane="topRight" state="frozen"/>
      <selection activeCell="B12" sqref="B12"/>
      <selection pane="topRight" activeCell="B12" sqref="B12"/>
    </sheetView>
  </sheetViews>
  <sheetFormatPr defaultColWidth="8.6640625" defaultRowHeight="13.8" x14ac:dyDescent="0.25"/>
  <cols>
    <col min="1" max="1" width="2" style="228" customWidth="1"/>
    <col min="2" max="2" width="63.5546875" style="228" customWidth="1"/>
    <col min="3" max="7" width="14.33203125" style="228" customWidth="1"/>
    <col min="8" max="8" width="2.6640625" style="228" customWidth="1"/>
    <col min="9" max="13" width="12.44140625" style="228" customWidth="1"/>
    <col min="14" max="14" width="3" style="228" customWidth="1"/>
    <col min="15" max="15" width="1.6640625" style="228" customWidth="1"/>
    <col min="16" max="17" width="14.33203125" style="228" customWidth="1"/>
    <col min="18" max="19" width="10.44140625" style="228" customWidth="1"/>
    <col min="20" max="20" width="1.5546875" style="228" customWidth="1"/>
    <col min="21" max="21" width="2.5546875" style="228" customWidth="1"/>
    <col min="22" max="16384" width="8.6640625" style="228"/>
  </cols>
  <sheetData>
    <row r="1" spans="2:25" s="190" customFormat="1" ht="13.2" x14ac:dyDescent="0.25">
      <c r="H1" s="191"/>
    </row>
    <row r="2" spans="2:25" s="190" customFormat="1" ht="38.700000000000003" customHeight="1" x14ac:dyDescent="0.25">
      <c r="B2" s="44" t="s">
        <v>149</v>
      </c>
      <c r="C2" s="44"/>
      <c r="D2" s="44"/>
      <c r="E2" s="44"/>
      <c r="F2" s="44"/>
      <c r="G2" s="44"/>
      <c r="H2" s="44"/>
      <c r="I2" s="44"/>
      <c r="J2" s="44"/>
      <c r="K2" s="44"/>
      <c r="L2" s="44"/>
      <c r="M2" s="44"/>
      <c r="N2" s="44"/>
    </row>
    <row r="4" spans="2:25" ht="17.399999999999999" x14ac:dyDescent="0.3">
      <c r="B4" s="347" t="s">
        <v>150</v>
      </c>
    </row>
    <row r="5" spans="2:25" ht="7.5" customHeight="1" thickBot="1" x14ac:dyDescent="0.3"/>
    <row r="6" spans="2:25" s="400" customFormat="1" ht="40.200000000000003" customHeight="1" thickBot="1" x14ac:dyDescent="0.35">
      <c r="B6" s="385" t="s">
        <v>0</v>
      </c>
      <c r="C6" s="453" t="s">
        <v>315</v>
      </c>
      <c r="D6" s="454" t="s">
        <v>21</v>
      </c>
      <c r="E6" s="454" t="s">
        <v>213</v>
      </c>
      <c r="F6" s="454" t="s">
        <v>32</v>
      </c>
      <c r="G6" s="454" t="s">
        <v>33</v>
      </c>
      <c r="H6" s="454"/>
      <c r="I6" s="453" t="s">
        <v>172</v>
      </c>
      <c r="J6" s="454" t="s">
        <v>73</v>
      </c>
      <c r="K6" s="454" t="s">
        <v>215</v>
      </c>
      <c r="L6" s="454" t="s">
        <v>74</v>
      </c>
      <c r="M6" s="454" t="s">
        <v>75</v>
      </c>
      <c r="N6" s="455"/>
      <c r="P6" s="307"/>
      <c r="Q6" s="435"/>
    </row>
    <row r="7" spans="2:25" x14ac:dyDescent="0.25">
      <c r="B7" s="54" t="s">
        <v>52</v>
      </c>
      <c r="C7" s="42"/>
      <c r="D7" s="45"/>
      <c r="E7" s="41"/>
      <c r="F7" s="41"/>
      <c r="G7" s="41"/>
      <c r="H7" s="41"/>
      <c r="I7" s="456"/>
      <c r="J7" s="442"/>
      <c r="K7" s="442"/>
      <c r="L7" s="442"/>
      <c r="M7" s="442"/>
      <c r="N7" s="457"/>
    </row>
    <row r="8" spans="2:25" x14ac:dyDescent="0.25">
      <c r="B8" s="55" t="s">
        <v>53</v>
      </c>
      <c r="C8" s="19">
        <v>233363</v>
      </c>
      <c r="D8" s="5">
        <v>186142</v>
      </c>
      <c r="E8" s="5">
        <v>179503</v>
      </c>
      <c r="F8" s="5">
        <v>150998</v>
      </c>
      <c r="G8" s="5">
        <v>139083</v>
      </c>
      <c r="H8" s="5"/>
      <c r="I8" s="294">
        <v>208711</v>
      </c>
      <c r="J8" s="192">
        <v>178135</v>
      </c>
      <c r="K8" s="192">
        <v>165894</v>
      </c>
      <c r="L8" s="192">
        <v>148117</v>
      </c>
      <c r="M8" s="192">
        <v>143659</v>
      </c>
      <c r="N8" s="457"/>
      <c r="P8" s="446"/>
      <c r="Q8" s="446"/>
      <c r="R8" s="446"/>
      <c r="S8" s="446"/>
      <c r="V8" s="446"/>
      <c r="W8" s="446"/>
      <c r="X8" s="446"/>
      <c r="Y8" s="446"/>
    </row>
    <row r="9" spans="2:25" x14ac:dyDescent="0.25">
      <c r="B9" s="55" t="s">
        <v>54</v>
      </c>
      <c r="C9" s="19">
        <v>4834</v>
      </c>
      <c r="D9" s="5">
        <v>4794</v>
      </c>
      <c r="E9" s="5">
        <v>4363</v>
      </c>
      <c r="F9" s="5">
        <v>3910</v>
      </c>
      <c r="G9" s="5">
        <v>3659</v>
      </c>
      <c r="H9" s="5"/>
      <c r="I9" s="294">
        <v>4803</v>
      </c>
      <c r="J9" s="192">
        <v>4720</v>
      </c>
      <c r="K9" s="192">
        <v>4138</v>
      </c>
      <c r="L9" s="192">
        <v>3917</v>
      </c>
      <c r="M9" s="192">
        <v>3663</v>
      </c>
      <c r="N9" s="457"/>
      <c r="P9" s="446"/>
      <c r="Q9" s="446"/>
      <c r="R9" s="446"/>
      <c r="S9" s="446"/>
      <c r="V9" s="446"/>
      <c r="W9" s="446"/>
      <c r="X9" s="446"/>
      <c r="Y9" s="446"/>
    </row>
    <row r="10" spans="2:25" x14ac:dyDescent="0.25">
      <c r="B10" s="55" t="s">
        <v>55</v>
      </c>
      <c r="C10" s="19">
        <v>3941</v>
      </c>
      <c r="D10" s="5">
        <v>2451</v>
      </c>
      <c r="E10" s="5">
        <v>1922</v>
      </c>
      <c r="F10" s="5">
        <v>1642</v>
      </c>
      <c r="G10" s="5">
        <v>1992</v>
      </c>
      <c r="H10" s="5"/>
      <c r="I10" s="294">
        <v>2869</v>
      </c>
      <c r="J10" s="192">
        <v>3013</v>
      </c>
      <c r="K10" s="192">
        <v>1649</v>
      </c>
      <c r="L10" s="192">
        <v>1722</v>
      </c>
      <c r="M10" s="192">
        <v>1655</v>
      </c>
      <c r="N10" s="457"/>
      <c r="P10" s="446"/>
      <c r="Q10" s="446"/>
      <c r="R10" s="446"/>
      <c r="S10" s="446"/>
      <c r="V10" s="446"/>
      <c r="W10" s="446"/>
      <c r="X10" s="446"/>
      <c r="Y10" s="446"/>
    </row>
    <row r="11" spans="2:25" x14ac:dyDescent="0.25">
      <c r="B11" s="55" t="s">
        <v>56</v>
      </c>
      <c r="C11" s="19">
        <v>26328</v>
      </c>
      <c r="D11" s="5">
        <v>24626</v>
      </c>
      <c r="E11" s="5">
        <v>21950</v>
      </c>
      <c r="F11" s="5">
        <v>18898</v>
      </c>
      <c r="G11" s="5">
        <v>17092</v>
      </c>
      <c r="H11" s="5"/>
      <c r="I11" s="294">
        <v>25507</v>
      </c>
      <c r="J11" s="192">
        <v>23473</v>
      </c>
      <c r="K11" s="192">
        <v>20558</v>
      </c>
      <c r="L11" s="192">
        <v>17825</v>
      </c>
      <c r="M11" s="192">
        <v>16909</v>
      </c>
      <c r="N11" s="457"/>
      <c r="P11" s="446"/>
      <c r="Q11" s="446"/>
      <c r="R11" s="446"/>
      <c r="S11" s="446"/>
      <c r="V11" s="446"/>
      <c r="W11" s="446"/>
      <c r="X11" s="446"/>
      <c r="Y11" s="446"/>
    </row>
    <row r="12" spans="2:25" x14ac:dyDescent="0.25">
      <c r="B12" s="56" t="s">
        <v>57</v>
      </c>
      <c r="C12" s="150">
        <v>15666</v>
      </c>
      <c r="D12" s="148">
        <v>11793</v>
      </c>
      <c r="E12" s="148">
        <v>10908</v>
      </c>
      <c r="F12" s="148">
        <v>9626</v>
      </c>
      <c r="G12" s="148">
        <v>7932</v>
      </c>
      <c r="H12" s="148"/>
      <c r="I12" s="306">
        <v>13798</v>
      </c>
      <c r="J12" s="206">
        <v>11379</v>
      </c>
      <c r="K12" s="206">
        <v>9958</v>
      </c>
      <c r="L12" s="206">
        <v>9258</v>
      </c>
      <c r="M12" s="206">
        <v>8266</v>
      </c>
      <c r="N12" s="458"/>
      <c r="P12" s="446"/>
      <c r="Q12" s="446"/>
      <c r="R12" s="446"/>
      <c r="S12" s="446"/>
      <c r="V12" s="446"/>
      <c r="W12" s="446"/>
      <c r="X12" s="446"/>
      <c r="Y12" s="446"/>
    </row>
    <row r="13" spans="2:25" x14ac:dyDescent="0.25">
      <c r="B13" s="57" t="s">
        <v>58</v>
      </c>
      <c r="C13" s="19">
        <v>284132</v>
      </c>
      <c r="D13" s="5">
        <v>229806</v>
      </c>
      <c r="E13" s="5">
        <v>218646</v>
      </c>
      <c r="F13" s="5">
        <v>185074</v>
      </c>
      <c r="G13" s="5">
        <v>169758</v>
      </c>
      <c r="H13" s="5"/>
      <c r="I13" s="294">
        <v>255688</v>
      </c>
      <c r="J13" s="192">
        <v>220720</v>
      </c>
      <c r="K13" s="192">
        <v>202197</v>
      </c>
      <c r="L13" s="192">
        <v>180839</v>
      </c>
      <c r="M13" s="192">
        <v>174152</v>
      </c>
      <c r="N13" s="457"/>
      <c r="P13" s="446"/>
      <c r="Q13" s="446"/>
      <c r="R13" s="446"/>
      <c r="S13" s="446"/>
      <c r="V13" s="446"/>
      <c r="W13" s="446"/>
      <c r="X13" s="446"/>
      <c r="Y13" s="446"/>
    </row>
    <row r="14" spans="2:25" ht="14.1" customHeight="1" x14ac:dyDescent="0.25">
      <c r="B14" s="58"/>
      <c r="C14" s="151"/>
      <c r="D14" s="149"/>
      <c r="E14" s="149"/>
      <c r="F14" s="149"/>
      <c r="G14" s="149"/>
      <c r="H14" s="149"/>
      <c r="I14" s="294"/>
      <c r="J14" s="192"/>
      <c r="K14" s="192"/>
      <c r="L14" s="192"/>
      <c r="M14" s="192"/>
      <c r="N14" s="457"/>
      <c r="P14" s="446"/>
      <c r="Q14" s="446"/>
      <c r="R14" s="446"/>
      <c r="S14" s="446"/>
      <c r="V14" s="446"/>
      <c r="W14" s="446"/>
      <c r="X14" s="446"/>
      <c r="Y14" s="446"/>
    </row>
    <row r="15" spans="2:25" x14ac:dyDescent="0.25">
      <c r="B15" s="57" t="s">
        <v>59</v>
      </c>
      <c r="C15" s="19"/>
      <c r="D15" s="5"/>
      <c r="E15" s="5"/>
      <c r="F15" s="5"/>
      <c r="G15" s="5"/>
      <c r="H15" s="5"/>
      <c r="I15" s="294"/>
      <c r="J15" s="192"/>
      <c r="K15" s="192"/>
      <c r="L15" s="192"/>
      <c r="M15" s="192"/>
      <c r="N15" s="457"/>
      <c r="P15" s="446"/>
      <c r="Q15" s="446"/>
      <c r="R15" s="446"/>
      <c r="S15" s="446"/>
      <c r="V15" s="446"/>
      <c r="W15" s="446"/>
      <c r="X15" s="446"/>
      <c r="Y15" s="446"/>
    </row>
    <row r="16" spans="2:25" x14ac:dyDescent="0.25">
      <c r="B16" s="55" t="s">
        <v>60</v>
      </c>
      <c r="C16" s="19">
        <v>201870</v>
      </c>
      <c r="D16" s="5">
        <v>172649</v>
      </c>
      <c r="E16" s="5">
        <v>159685</v>
      </c>
      <c r="F16" s="5">
        <v>135214</v>
      </c>
      <c r="G16" s="5">
        <v>123085</v>
      </c>
      <c r="H16" s="5"/>
      <c r="I16" s="294">
        <v>184116</v>
      </c>
      <c r="J16" s="192">
        <v>164285</v>
      </c>
      <c r="K16" s="192">
        <v>147197</v>
      </c>
      <c r="L16" s="192">
        <v>129590</v>
      </c>
      <c r="M16" s="192">
        <v>124816</v>
      </c>
      <c r="N16" s="457"/>
      <c r="P16" s="446"/>
      <c r="Q16" s="446"/>
      <c r="R16" s="446"/>
      <c r="S16" s="446"/>
      <c r="V16" s="446"/>
      <c r="W16" s="446"/>
      <c r="X16" s="446"/>
      <c r="Y16" s="446"/>
    </row>
    <row r="17" spans="2:25" x14ac:dyDescent="0.25">
      <c r="B17" s="55" t="s">
        <v>61</v>
      </c>
      <c r="C17" s="19">
        <v>5757</v>
      </c>
      <c r="D17" s="5">
        <v>4954</v>
      </c>
      <c r="E17" s="5">
        <v>3958</v>
      </c>
      <c r="F17" s="5">
        <v>3460</v>
      </c>
      <c r="G17" s="5">
        <v>3195</v>
      </c>
      <c r="H17" s="5"/>
      <c r="I17" s="294">
        <v>5817</v>
      </c>
      <c r="J17" s="192">
        <v>5421</v>
      </c>
      <c r="K17" s="192">
        <v>3957</v>
      </c>
      <c r="L17" s="192">
        <v>3610</v>
      </c>
      <c r="M17" s="192">
        <v>3193</v>
      </c>
      <c r="N17" s="457"/>
      <c r="P17" s="446"/>
      <c r="Q17" s="446"/>
      <c r="R17" s="446"/>
      <c r="S17" s="446"/>
      <c r="V17" s="446"/>
      <c r="W17" s="446"/>
      <c r="X17" s="446"/>
      <c r="Y17" s="446"/>
    </row>
    <row r="18" spans="2:25" x14ac:dyDescent="0.25">
      <c r="B18" s="56" t="s">
        <v>62</v>
      </c>
      <c r="C18" s="150">
        <v>18549</v>
      </c>
      <c r="D18" s="148">
        <v>12797</v>
      </c>
      <c r="E18" s="148">
        <v>11447</v>
      </c>
      <c r="F18" s="148">
        <v>11090</v>
      </c>
      <c r="G18" s="148">
        <v>12056</v>
      </c>
      <c r="H18" s="148"/>
      <c r="I18" s="306">
        <v>15437</v>
      </c>
      <c r="J18" s="206">
        <v>12123</v>
      </c>
      <c r="K18" s="206">
        <v>11629</v>
      </c>
      <c r="L18" s="206">
        <v>11758</v>
      </c>
      <c r="M18" s="206">
        <v>12403</v>
      </c>
      <c r="N18" s="458"/>
      <c r="P18" s="446"/>
      <c r="Q18" s="446"/>
      <c r="R18" s="446"/>
      <c r="S18" s="446"/>
      <c r="V18" s="446"/>
      <c r="W18" s="446"/>
      <c r="X18" s="446"/>
      <c r="Y18" s="446"/>
    </row>
    <row r="19" spans="2:25" x14ac:dyDescent="0.25">
      <c r="B19" s="57" t="s">
        <v>63</v>
      </c>
      <c r="C19" s="19">
        <v>226176</v>
      </c>
      <c r="D19" s="5">
        <v>190400</v>
      </c>
      <c r="E19" s="5">
        <v>175090</v>
      </c>
      <c r="F19" s="5">
        <v>149764</v>
      </c>
      <c r="G19" s="5">
        <v>138336</v>
      </c>
      <c r="H19" s="5"/>
      <c r="I19" s="294">
        <v>205370</v>
      </c>
      <c r="J19" s="192">
        <v>181829</v>
      </c>
      <c r="K19" s="192">
        <v>162783</v>
      </c>
      <c r="L19" s="192">
        <v>144958</v>
      </c>
      <c r="M19" s="192">
        <v>140412</v>
      </c>
      <c r="N19" s="457"/>
      <c r="P19" s="446"/>
      <c r="Q19" s="446"/>
      <c r="R19" s="446"/>
      <c r="S19" s="446"/>
      <c r="V19" s="446"/>
      <c r="W19" s="446"/>
      <c r="X19" s="446"/>
      <c r="Y19" s="446"/>
    </row>
    <row r="20" spans="2:25" x14ac:dyDescent="0.25">
      <c r="B20" s="55"/>
      <c r="C20" s="19"/>
      <c r="D20" s="5"/>
      <c r="E20" s="5"/>
      <c r="F20" s="5"/>
      <c r="G20" s="5"/>
      <c r="H20" s="5"/>
      <c r="I20" s="294"/>
      <c r="J20" s="192"/>
      <c r="K20" s="192"/>
      <c r="L20" s="192"/>
      <c r="M20" s="192"/>
      <c r="N20" s="457"/>
      <c r="P20" s="446"/>
      <c r="Q20" s="446"/>
      <c r="R20" s="446"/>
      <c r="S20" s="446"/>
      <c r="V20" s="446"/>
      <c r="W20" s="446"/>
      <c r="X20" s="446"/>
      <c r="Y20" s="446"/>
    </row>
    <row r="21" spans="2:25" x14ac:dyDescent="0.25">
      <c r="B21" s="57" t="s">
        <v>64</v>
      </c>
      <c r="C21" s="19"/>
      <c r="D21" s="5"/>
      <c r="E21" s="5"/>
      <c r="F21" s="5"/>
      <c r="G21" s="5"/>
      <c r="H21" s="5"/>
      <c r="I21" s="294"/>
      <c r="J21" s="192"/>
      <c r="K21" s="192"/>
      <c r="L21" s="192"/>
      <c r="M21" s="192"/>
      <c r="N21" s="457"/>
      <c r="P21" s="446"/>
      <c r="Q21" s="446"/>
      <c r="R21" s="446"/>
      <c r="S21" s="446"/>
      <c r="V21" s="446"/>
      <c r="W21" s="446"/>
      <c r="X21" s="446"/>
      <c r="Y21" s="446"/>
    </row>
    <row r="22" spans="2:25" x14ac:dyDescent="0.25">
      <c r="B22" s="55" t="s">
        <v>65</v>
      </c>
      <c r="C22" s="19">
        <v>57956</v>
      </c>
      <c r="D22" s="5">
        <v>39406</v>
      </c>
      <c r="E22" s="5">
        <v>43556</v>
      </c>
      <c r="F22" s="5">
        <v>35310</v>
      </c>
      <c r="G22" s="5">
        <v>31422</v>
      </c>
      <c r="H22" s="5"/>
      <c r="I22" s="294">
        <v>50318</v>
      </c>
      <c r="J22" s="192">
        <v>38891</v>
      </c>
      <c r="K22" s="192">
        <v>39414</v>
      </c>
      <c r="L22" s="192">
        <v>35880.763372000001</v>
      </c>
      <c r="M22" s="192">
        <v>33740</v>
      </c>
      <c r="N22" s="457"/>
      <c r="P22" s="446"/>
      <c r="Q22" s="446"/>
      <c r="R22" s="446"/>
      <c r="S22" s="446"/>
      <c r="V22" s="446"/>
      <c r="W22" s="446"/>
      <c r="X22" s="446"/>
      <c r="Y22" s="446"/>
    </row>
    <row r="23" spans="2:25" x14ac:dyDescent="0.25">
      <c r="B23" s="56" t="s">
        <v>66</v>
      </c>
      <c r="C23" s="150">
        <v>448</v>
      </c>
      <c r="D23" s="148">
        <v>400</v>
      </c>
      <c r="E23" s="148">
        <v>380</v>
      </c>
      <c r="F23" s="148">
        <v>326</v>
      </c>
      <c r="G23" s="148">
        <v>303</v>
      </c>
      <c r="H23" s="148"/>
      <c r="I23" s="306">
        <v>440</v>
      </c>
      <c r="J23" s="206">
        <v>385</v>
      </c>
      <c r="K23" s="206">
        <v>363</v>
      </c>
      <c r="L23" s="206">
        <v>340</v>
      </c>
      <c r="M23" s="206">
        <v>308</v>
      </c>
      <c r="N23" s="458"/>
      <c r="P23" s="446"/>
      <c r="Q23" s="446"/>
      <c r="R23" s="446"/>
      <c r="S23" s="446"/>
      <c r="V23" s="446"/>
      <c r="W23" s="446"/>
      <c r="X23" s="446"/>
      <c r="Y23" s="446"/>
    </row>
    <row r="24" spans="2:25" ht="16.5" customHeight="1" x14ac:dyDescent="0.25">
      <c r="B24" s="397" t="s">
        <v>417</v>
      </c>
      <c r="C24" s="339">
        <v>57508</v>
      </c>
      <c r="D24" s="337">
        <v>39006</v>
      </c>
      <c r="E24" s="337">
        <v>43176</v>
      </c>
      <c r="F24" s="337">
        <v>34984</v>
      </c>
      <c r="G24" s="337">
        <v>31119</v>
      </c>
      <c r="H24" s="337"/>
      <c r="I24" s="398">
        <v>49878</v>
      </c>
      <c r="J24" s="399">
        <v>38506</v>
      </c>
      <c r="K24" s="399">
        <v>39051</v>
      </c>
      <c r="L24" s="399">
        <v>35540.763372000001</v>
      </c>
      <c r="M24" s="399">
        <v>33432</v>
      </c>
      <c r="N24" s="459"/>
      <c r="P24" s="446"/>
      <c r="Q24" s="446"/>
      <c r="R24" s="446"/>
      <c r="S24" s="446"/>
      <c r="V24" s="446"/>
      <c r="W24" s="446"/>
      <c r="X24" s="446"/>
      <c r="Y24" s="446"/>
    </row>
    <row r="25" spans="2:25" ht="19.2" customHeight="1" thickBot="1" x14ac:dyDescent="0.3">
      <c r="B25" s="59" t="s">
        <v>67</v>
      </c>
      <c r="C25" s="152">
        <v>42845</v>
      </c>
      <c r="D25" s="83">
        <v>36795</v>
      </c>
      <c r="E25" s="83">
        <v>36413</v>
      </c>
      <c r="F25" s="83">
        <v>29632</v>
      </c>
      <c r="G25" s="83">
        <v>26705</v>
      </c>
      <c r="H25" s="83"/>
      <c r="I25" s="152">
        <v>40271</v>
      </c>
      <c r="J25" s="83">
        <v>36328</v>
      </c>
      <c r="K25" s="83">
        <v>32700</v>
      </c>
      <c r="L25" s="207">
        <v>28202.763372000001</v>
      </c>
      <c r="M25" s="207">
        <v>27602</v>
      </c>
      <c r="N25" s="460"/>
      <c r="P25" s="446"/>
      <c r="Q25" s="446"/>
      <c r="R25" s="446"/>
      <c r="S25" s="446"/>
      <c r="V25" s="446"/>
      <c r="W25" s="446"/>
      <c r="X25" s="446"/>
      <c r="Y25" s="446"/>
    </row>
    <row r="26" spans="2:25" ht="16.2" customHeight="1" x14ac:dyDescent="0.25">
      <c r="B26" s="409"/>
      <c r="C26" s="45"/>
      <c r="D26" s="45"/>
      <c r="E26" s="40"/>
      <c r="F26" s="40"/>
      <c r="G26" s="40"/>
      <c r="H26" s="40"/>
      <c r="I26" s="40"/>
      <c r="J26" s="40"/>
      <c r="K26" s="40"/>
      <c r="L26" s="442"/>
      <c r="M26" s="442"/>
      <c r="N26" s="442"/>
    </row>
    <row r="27" spans="2:25" ht="16.2" customHeight="1" x14ac:dyDescent="0.25">
      <c r="B27" s="409"/>
      <c r="C27" s="45"/>
      <c r="D27" s="45"/>
      <c r="E27" s="40"/>
      <c r="F27" s="40"/>
      <c r="G27" s="40"/>
      <c r="H27" s="40"/>
      <c r="I27" s="40"/>
      <c r="J27" s="40"/>
      <c r="K27" s="40"/>
      <c r="L27" s="442"/>
      <c r="M27" s="442"/>
      <c r="N27" s="442"/>
    </row>
    <row r="28" spans="2:25" ht="17.399999999999999" x14ac:dyDescent="0.3">
      <c r="B28" s="347" t="s">
        <v>151</v>
      </c>
      <c r="D28" s="442"/>
      <c r="E28" s="442"/>
      <c r="F28" s="442"/>
      <c r="G28" s="442"/>
    </row>
    <row r="29" spans="2:25" ht="9" customHeight="1" thickBot="1" x14ac:dyDescent="0.3">
      <c r="D29" s="442"/>
      <c r="E29" s="442"/>
      <c r="F29" s="442"/>
      <c r="G29" s="442"/>
    </row>
    <row r="30" spans="2:25" s="400" customFormat="1" ht="37.5" customHeight="1" thickBot="1" x14ac:dyDescent="0.35">
      <c r="B30" s="389" t="s">
        <v>0</v>
      </c>
      <c r="C30" s="386" t="s">
        <v>315</v>
      </c>
      <c r="D30" s="387" t="s">
        <v>21</v>
      </c>
      <c r="E30" s="454" t="s">
        <v>213</v>
      </c>
      <c r="F30" s="387" t="s">
        <v>32</v>
      </c>
      <c r="G30" s="387" t="s">
        <v>33</v>
      </c>
      <c r="H30" s="461"/>
      <c r="I30" s="453" t="s">
        <v>172</v>
      </c>
      <c r="J30" s="454" t="s">
        <v>73</v>
      </c>
      <c r="K30" s="454" t="s">
        <v>215</v>
      </c>
      <c r="L30" s="454" t="s">
        <v>74</v>
      </c>
      <c r="M30" s="454" t="s">
        <v>75</v>
      </c>
      <c r="N30" s="388"/>
    </row>
    <row r="31" spans="2:25" ht="12" customHeight="1" x14ac:dyDescent="0.25">
      <c r="B31" s="60"/>
      <c r="C31" s="11"/>
      <c r="D31" s="79"/>
      <c r="E31" s="5"/>
      <c r="F31" s="5"/>
      <c r="G31" s="5"/>
      <c r="H31" s="462"/>
      <c r="I31" s="47"/>
      <c r="J31" s="49"/>
      <c r="K31" s="48"/>
      <c r="L31" s="48"/>
      <c r="M31" s="48"/>
      <c r="N31" s="462"/>
    </row>
    <row r="32" spans="2:25" x14ac:dyDescent="0.25">
      <c r="B32" s="60" t="s">
        <v>43</v>
      </c>
      <c r="C32" s="19">
        <v>36795</v>
      </c>
      <c r="D32" s="5">
        <v>36413</v>
      </c>
      <c r="E32" s="5">
        <v>29653</v>
      </c>
      <c r="F32" s="5">
        <v>26705</v>
      </c>
      <c r="G32" s="5">
        <v>26391</v>
      </c>
      <c r="H32" s="391"/>
      <c r="I32" s="284">
        <v>36795</v>
      </c>
      <c r="J32" s="180">
        <v>36413</v>
      </c>
      <c r="K32" s="40">
        <v>29653</v>
      </c>
      <c r="L32" s="40">
        <v>26705</v>
      </c>
      <c r="M32" s="40">
        <v>26391</v>
      </c>
      <c r="N32" s="462"/>
      <c r="P32" s="446"/>
      <c r="Q32" s="446"/>
      <c r="R32" s="446"/>
      <c r="S32" s="446"/>
      <c r="V32" s="446"/>
      <c r="W32" s="446"/>
      <c r="X32" s="446"/>
      <c r="Y32" s="446"/>
    </row>
    <row r="33" spans="2:25" ht="7.2" customHeight="1" x14ac:dyDescent="0.25">
      <c r="B33" s="61"/>
      <c r="C33" s="19"/>
      <c r="D33" s="5"/>
      <c r="E33" s="5"/>
      <c r="F33" s="5"/>
      <c r="G33" s="5"/>
      <c r="H33" s="391"/>
      <c r="I33" s="284"/>
      <c r="J33" s="41"/>
      <c r="K33" s="41"/>
      <c r="L33" s="41"/>
      <c r="M33" s="41"/>
      <c r="N33" s="462"/>
      <c r="P33" s="446"/>
      <c r="Q33" s="446"/>
      <c r="R33" s="446"/>
      <c r="S33" s="446"/>
      <c r="V33" s="446"/>
      <c r="W33" s="446"/>
      <c r="X33" s="446"/>
      <c r="Y33" s="446"/>
    </row>
    <row r="34" spans="2:25" x14ac:dyDescent="0.25">
      <c r="B34" s="61" t="s">
        <v>217</v>
      </c>
      <c r="C34" s="5">
        <v>482</v>
      </c>
      <c r="D34" s="5">
        <v>0</v>
      </c>
      <c r="E34" s="5">
        <v>0</v>
      </c>
      <c r="F34" s="5">
        <v>259</v>
      </c>
      <c r="G34" s="5">
        <v>0</v>
      </c>
      <c r="H34" s="208"/>
      <c r="I34" s="302">
        <v>482</v>
      </c>
      <c r="J34" s="5">
        <v>0</v>
      </c>
      <c r="K34" s="5">
        <v>0</v>
      </c>
      <c r="L34" s="5">
        <v>259</v>
      </c>
      <c r="M34" s="5">
        <v>0</v>
      </c>
      <c r="N34" s="462"/>
      <c r="P34" s="446"/>
      <c r="Q34" s="446"/>
      <c r="R34" s="446"/>
      <c r="S34" s="446"/>
      <c r="V34" s="446"/>
      <c r="W34" s="446"/>
      <c r="X34" s="446"/>
      <c r="Y34" s="446"/>
    </row>
    <row r="35" spans="2:25" x14ac:dyDescent="0.25">
      <c r="B35" s="61" t="s">
        <v>44</v>
      </c>
      <c r="C35" s="19">
        <v>6648</v>
      </c>
      <c r="D35" s="5">
        <v>2597</v>
      </c>
      <c r="E35" s="5">
        <v>6496</v>
      </c>
      <c r="F35" s="5">
        <v>4164</v>
      </c>
      <c r="G35" s="5">
        <v>2765</v>
      </c>
      <c r="H35" s="391"/>
      <c r="I35" s="284">
        <v>3864</v>
      </c>
      <c r="J35" s="40">
        <v>1662</v>
      </c>
      <c r="K35" s="40">
        <v>3241</v>
      </c>
      <c r="L35" s="40">
        <v>2065</v>
      </c>
      <c r="M35" s="5">
        <v>2204</v>
      </c>
      <c r="N35" s="462"/>
      <c r="P35" s="446"/>
      <c r="Q35" s="446"/>
      <c r="R35" s="446"/>
      <c r="S35" s="446"/>
      <c r="V35" s="446"/>
      <c r="W35" s="446"/>
      <c r="X35" s="446"/>
      <c r="Y35" s="446"/>
    </row>
    <row r="36" spans="2:25" x14ac:dyDescent="0.25">
      <c r="B36" s="61" t="s">
        <v>45</v>
      </c>
      <c r="C36" s="19">
        <v>-21</v>
      </c>
      <c r="D36" s="5">
        <v>-11</v>
      </c>
      <c r="E36" s="5">
        <v>-10</v>
      </c>
      <c r="F36" s="5">
        <v>-86</v>
      </c>
      <c r="G36" s="5">
        <v>-98</v>
      </c>
      <c r="H36" s="391"/>
      <c r="I36" s="19">
        <v>-24</v>
      </c>
      <c r="J36" s="5">
        <v>-5</v>
      </c>
      <c r="K36" s="5">
        <v>-5</v>
      </c>
      <c r="L36" s="5">
        <v>-84</v>
      </c>
      <c r="M36" s="5">
        <v>-94</v>
      </c>
      <c r="N36" s="462"/>
      <c r="P36" s="446"/>
      <c r="Q36" s="446"/>
      <c r="R36" s="446"/>
      <c r="S36" s="446"/>
      <c r="V36" s="446"/>
      <c r="W36" s="446"/>
      <c r="X36" s="446"/>
      <c r="Y36" s="446"/>
    </row>
    <row r="37" spans="2:25" x14ac:dyDescent="0.25">
      <c r="B37" s="61" t="s">
        <v>15</v>
      </c>
      <c r="C37" s="19">
        <v>-1961</v>
      </c>
      <c r="D37" s="5">
        <v>-1589</v>
      </c>
      <c r="E37" s="5">
        <v>-1376</v>
      </c>
      <c r="F37" s="5">
        <v>-1124</v>
      </c>
      <c r="G37" s="5">
        <v>-814</v>
      </c>
      <c r="H37" s="391"/>
      <c r="I37" s="19">
        <v>-1448</v>
      </c>
      <c r="J37" s="5">
        <v>-1140</v>
      </c>
      <c r="K37" s="5">
        <v>-983</v>
      </c>
      <c r="L37" s="5">
        <v>-786</v>
      </c>
      <c r="M37" s="5">
        <v>-525</v>
      </c>
      <c r="N37" s="462"/>
      <c r="P37" s="446"/>
      <c r="Q37" s="446"/>
      <c r="R37" s="446"/>
      <c r="S37" s="446"/>
      <c r="V37" s="446"/>
      <c r="W37" s="446"/>
      <c r="X37" s="446"/>
      <c r="Y37" s="446"/>
    </row>
    <row r="38" spans="2:25" x14ac:dyDescent="0.25">
      <c r="B38" s="61" t="s">
        <v>206</v>
      </c>
      <c r="C38" s="19">
        <v>167</v>
      </c>
      <c r="D38" s="5">
        <v>8</v>
      </c>
      <c r="E38" s="5">
        <v>88</v>
      </c>
      <c r="F38" s="5">
        <v>50</v>
      </c>
      <c r="G38" s="5">
        <v>-2</v>
      </c>
      <c r="H38" s="391"/>
      <c r="I38" s="284">
        <v>132</v>
      </c>
      <c r="J38" s="5">
        <v>-9</v>
      </c>
      <c r="K38" s="5">
        <v>39</v>
      </c>
      <c r="L38" s="5">
        <v>32</v>
      </c>
      <c r="M38" s="5">
        <v>-1</v>
      </c>
      <c r="N38" s="462"/>
      <c r="P38" s="446"/>
      <c r="Q38" s="446"/>
      <c r="R38" s="446"/>
      <c r="S38" s="446"/>
      <c r="V38" s="446"/>
      <c r="W38" s="446"/>
      <c r="X38" s="446"/>
      <c r="Y38" s="446"/>
    </row>
    <row r="39" spans="2:25" x14ac:dyDescent="0.25">
      <c r="B39" s="61" t="s">
        <v>46</v>
      </c>
      <c r="C39" s="19">
        <v>603</v>
      </c>
      <c r="D39" s="5">
        <v>-732</v>
      </c>
      <c r="E39" s="5">
        <v>1409</v>
      </c>
      <c r="F39" s="5">
        <v>-423</v>
      </c>
      <c r="G39" s="5">
        <v>-1623</v>
      </c>
      <c r="H39" s="391"/>
      <c r="I39" s="284">
        <v>356</v>
      </c>
      <c r="J39" s="5">
        <v>-644</v>
      </c>
      <c r="K39" s="5">
        <v>660</v>
      </c>
      <c r="L39" s="5">
        <v>-27</v>
      </c>
      <c r="M39" s="5">
        <v>-425</v>
      </c>
      <c r="N39" s="462"/>
      <c r="P39" s="446"/>
      <c r="Q39" s="446"/>
      <c r="R39" s="446"/>
      <c r="S39" s="446"/>
      <c r="V39" s="446"/>
      <c r="W39" s="446"/>
      <c r="X39" s="446"/>
      <c r="Y39" s="446"/>
    </row>
    <row r="40" spans="2:25" x14ac:dyDescent="0.25">
      <c r="B40" s="61" t="s">
        <v>47</v>
      </c>
      <c r="C40" s="19">
        <v>132</v>
      </c>
      <c r="D40" s="5">
        <v>109</v>
      </c>
      <c r="E40" s="5">
        <v>153</v>
      </c>
      <c r="F40" s="5">
        <v>87</v>
      </c>
      <c r="G40" s="5">
        <v>86</v>
      </c>
      <c r="H40" s="391"/>
      <c r="I40" s="284">
        <v>114</v>
      </c>
      <c r="J40" s="5">
        <v>51</v>
      </c>
      <c r="K40" s="5">
        <v>95</v>
      </c>
      <c r="L40" s="5">
        <v>39</v>
      </c>
      <c r="M40" s="5">
        <v>52</v>
      </c>
      <c r="N40" s="462"/>
      <c r="P40" s="446"/>
      <c r="Q40" s="446"/>
      <c r="R40" s="446"/>
      <c r="S40" s="446"/>
      <c r="V40" s="446"/>
      <c r="W40" s="446"/>
      <c r="X40" s="446"/>
      <c r="Y40" s="446"/>
    </row>
    <row r="41" spans="2:25" s="400" customFormat="1" x14ac:dyDescent="0.3">
      <c r="B41" s="395" t="s">
        <v>48</v>
      </c>
      <c r="C41" s="205">
        <v>6050</v>
      </c>
      <c r="D41" s="155">
        <v>382</v>
      </c>
      <c r="E41" s="155">
        <v>6760</v>
      </c>
      <c r="F41" s="155">
        <v>2927</v>
      </c>
      <c r="G41" s="155">
        <v>314</v>
      </c>
      <c r="H41" s="392"/>
      <c r="I41" s="303">
        <v>3476</v>
      </c>
      <c r="J41" s="155">
        <v>-85</v>
      </c>
      <c r="K41" s="155">
        <v>3047</v>
      </c>
      <c r="L41" s="155">
        <v>1498</v>
      </c>
      <c r="M41" s="155">
        <v>1211</v>
      </c>
      <c r="N41" s="392"/>
      <c r="P41" s="463"/>
      <c r="Q41" s="463"/>
      <c r="R41" s="463"/>
      <c r="S41" s="463"/>
      <c r="V41" s="463"/>
      <c r="W41" s="463"/>
      <c r="X41" s="463"/>
      <c r="Y41" s="463"/>
    </row>
    <row r="42" spans="2:25" x14ac:dyDescent="0.25">
      <c r="B42" s="62" t="s">
        <v>49</v>
      </c>
      <c r="C42" s="150">
        <v>42845</v>
      </c>
      <c r="D42" s="148">
        <v>36795</v>
      </c>
      <c r="E42" s="148">
        <v>36413</v>
      </c>
      <c r="F42" s="148">
        <v>29632</v>
      </c>
      <c r="G42" s="148">
        <v>26705</v>
      </c>
      <c r="H42" s="393"/>
      <c r="I42" s="300">
        <v>40271</v>
      </c>
      <c r="J42" s="148">
        <v>36328</v>
      </c>
      <c r="K42" s="148">
        <v>32700</v>
      </c>
      <c r="L42" s="148">
        <v>28203</v>
      </c>
      <c r="M42" s="148">
        <v>27602</v>
      </c>
      <c r="N42" s="464"/>
      <c r="P42" s="446"/>
      <c r="Q42" s="446"/>
      <c r="R42" s="446"/>
      <c r="S42" s="446"/>
      <c r="V42" s="446"/>
      <c r="W42" s="446"/>
      <c r="X42" s="446"/>
      <c r="Y42" s="446"/>
    </row>
    <row r="43" spans="2:25" ht="14.4" thickBot="1" x14ac:dyDescent="0.3">
      <c r="B43" s="63" t="s">
        <v>50</v>
      </c>
      <c r="C43" s="152">
        <v>39820</v>
      </c>
      <c r="D43" s="83">
        <v>36604</v>
      </c>
      <c r="E43" s="83">
        <v>33034</v>
      </c>
      <c r="F43" s="39" t="s">
        <v>220</v>
      </c>
      <c r="G43" s="39" t="s">
        <v>220</v>
      </c>
      <c r="H43" s="394"/>
      <c r="I43" s="301">
        <v>39730</v>
      </c>
      <c r="J43" s="39">
        <v>37474</v>
      </c>
      <c r="K43" s="39">
        <v>32097</v>
      </c>
      <c r="L43" s="39" t="s">
        <v>220</v>
      </c>
      <c r="M43" s="39" t="s">
        <v>220</v>
      </c>
      <c r="N43" s="465"/>
      <c r="P43" s="190"/>
      <c r="Q43" s="446"/>
      <c r="R43" s="446"/>
      <c r="S43" s="446"/>
      <c r="V43" s="446"/>
      <c r="W43" s="446"/>
      <c r="X43" s="446"/>
      <c r="Y43" s="446"/>
    </row>
    <row r="44" spans="2:25" x14ac:dyDescent="0.25">
      <c r="D44" s="446"/>
      <c r="E44" s="446"/>
      <c r="F44" s="446"/>
      <c r="G44" s="446"/>
      <c r="I44" s="446"/>
      <c r="J44" s="446"/>
      <c r="K44" s="446"/>
      <c r="L44" s="446"/>
      <c r="M44" s="446"/>
    </row>
    <row r="45" spans="2:25" x14ac:dyDescent="0.25">
      <c r="B45" s="413"/>
      <c r="E45" s="446"/>
      <c r="F45" s="466"/>
      <c r="G45" s="466"/>
    </row>
    <row r="46" spans="2:25" s="190" customFormat="1" ht="16.2" customHeight="1" x14ac:dyDescent="0.25">
      <c r="B46" s="1"/>
      <c r="H46" s="191"/>
    </row>
    <row r="47" spans="2:25" s="190" customFormat="1" ht="17.7" customHeight="1" x14ac:dyDescent="0.25">
      <c r="B47" s="1"/>
      <c r="H47" s="191"/>
    </row>
  </sheetData>
  <pageMargins left="0.7" right="0.7" top="1" bottom="0.5" header="0.3" footer="0.3"/>
  <pageSetup paperSize="9" scale="63" orientation="landscape" r:id="rId1"/>
  <headerFooter>
    <oddHeader>&amp;L&amp;14AIA Group Limited (1299.HK)&amp;R&amp;G</oddHeader>
  </headerFooter>
  <rowBreaks count="1" manualBreakCount="1">
    <brk id="2" max="13" man="1"/>
  </rowBreaks>
  <customProperties>
    <customPr name="EpmWorksheetKeyString_GUID"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32F752E5287F4EBA5AC4CF4D59F8E5" ma:contentTypeVersion="1" ma:contentTypeDescription="Create a new document." ma:contentTypeScope="" ma:versionID="ccacd5156b6f39660e8a89d3f02ddda9">
  <xsd:schema xmlns:xsd="http://www.w3.org/2001/XMLSchema" xmlns:xs="http://www.w3.org/2001/XMLSchema" xmlns:p="http://schemas.microsoft.com/office/2006/metadata/properties" xmlns:ns2="0d7ede13-4035-4154-a350-45533ccc691c" targetNamespace="http://schemas.microsoft.com/office/2006/metadata/properties" ma:root="true" ma:fieldsID="61e896808d8237752920ef0947737181" ns2:_="">
    <xsd:import namespace="0d7ede13-4035-4154-a350-45533ccc691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ede13-4035-4154-a350-45533ccc69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2C62F-550D-4F2E-9309-2255142896C7}">
  <ds:schemaRefs>
    <ds:schemaRef ds:uri="http://purl.org/dc/terms/"/>
    <ds:schemaRef ds:uri="http://schemas.openxmlformats.org/package/2006/metadata/core-properties"/>
    <ds:schemaRef ds:uri="http://purl.org/dc/dcmitype/"/>
    <ds:schemaRef ds:uri="http://schemas.microsoft.com/office/infopath/2007/PartnerControls"/>
    <ds:schemaRef ds:uri="0d7ede13-4035-4154-a350-45533ccc691c"/>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E56C7543-A51F-463F-A636-B63046756F11}">
  <ds:schemaRefs>
    <ds:schemaRef ds:uri="http://schemas.microsoft.com/sharepoint/v3/contenttype/forms"/>
  </ds:schemaRefs>
</ds:datastoreItem>
</file>

<file path=customXml/itemProps3.xml><?xml version="1.0" encoding="utf-8"?>
<ds:datastoreItem xmlns:ds="http://schemas.openxmlformats.org/officeDocument/2006/customXml" ds:itemID="{79407C6D-14C7-4B6D-9A1E-3D3122219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ede13-4035-4154-a350-45533ccc6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Contents</vt:lpstr>
      <vt:lpstr>Disclaimer</vt:lpstr>
      <vt:lpstr>0. Definitions and Notes</vt:lpstr>
      <vt:lpstr>1. Financial Summary</vt:lpstr>
      <vt:lpstr>2. Summary by Geo. Market</vt:lpstr>
      <vt:lpstr>3. New Business Performance</vt:lpstr>
      <vt:lpstr>4. Embedded Value</vt:lpstr>
      <vt:lpstr>5. IFRS Profit</vt:lpstr>
      <vt:lpstr>6. IFRS Balance Sheet</vt:lpstr>
      <vt:lpstr>7. Investment Portfolio </vt:lpstr>
      <vt:lpstr>8. Solvency</vt:lpstr>
      <vt:lpstr>9.Total Weighted Premium Income</vt:lpstr>
      <vt:lpstr>10. Exchange Rates</vt:lpstr>
      <vt:lpstr>'0. Definitions and Notes'!Print_Area</vt:lpstr>
      <vt:lpstr>'1. Financial Summary'!Print_Area</vt:lpstr>
      <vt:lpstr>'10. Exchange Rates'!Print_Area</vt:lpstr>
      <vt:lpstr>'2. Summary by Geo. Market'!Print_Area</vt:lpstr>
      <vt:lpstr>'3. New Business Performance'!Print_Area</vt:lpstr>
      <vt:lpstr>'4. Embedded Value'!Print_Area</vt:lpstr>
      <vt:lpstr>'5. IFRS Profit'!Print_Area</vt:lpstr>
      <vt:lpstr>'6. IFRS Balance Sheet'!Print_Area</vt:lpstr>
      <vt:lpstr>'7. Investment Portfolio '!Print_Area</vt:lpstr>
      <vt:lpstr>'8. Solvency'!Print_Area</vt:lpstr>
      <vt:lpstr>'9.Total Weighted Premium Income'!Print_Area</vt:lpstr>
      <vt:lpstr>Contents!Print_Area</vt:lpstr>
      <vt:lpstr>Disclaimer!Print_Area</vt:lpstr>
      <vt:lpstr>'1. Financial Summary'!Print_Titles</vt:lpstr>
      <vt:lpstr>'2. Summary by Geo. Market'!Print_Titles</vt:lpstr>
      <vt:lpstr>'3. New Business Performance'!Print_Titles</vt:lpstr>
      <vt:lpstr>'4. Embedded Value'!Print_Titles</vt:lpstr>
      <vt:lpstr>'5. IFRS Profit'!Print_Titles</vt:lpstr>
      <vt:lpstr>'6. IFRS Balance Sheet'!Print_Titles</vt:lpstr>
      <vt:lpstr>'7. Investment Portfolio '!Print_Titles</vt:lpstr>
      <vt:lpstr>'8. Solvency'!Print_Titles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Group 5-Year Financial Information</dc:title>
  <dc:creator>Lam, Joe-SL</dc:creator>
  <cp:lastModifiedBy>Poon, Rachel-SM</cp:lastModifiedBy>
  <cp:lastPrinted>2020-03-11T11:15:13Z</cp:lastPrinted>
  <dcterms:created xsi:type="dcterms:W3CDTF">2019-05-23T03:10:11Z</dcterms:created>
  <dcterms:modified xsi:type="dcterms:W3CDTF">2020-03-11T13:06:11Z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0x0101008A32F752E5287F4EBA5AC4CF4D59F8E5</vt:lpwstr>
  </property>
</Properties>
</file>